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tinj\Desktop\"/>
    </mc:Choice>
  </mc:AlternateContent>
  <xr:revisionPtr revIDLastSave="0" documentId="8_{089A1EB8-090F-4935-8748-F91843743955}" xr6:coauthVersionLast="28" xr6:coauthVersionMax="28" xr10:uidLastSave="{00000000-0000-0000-0000-000000000000}"/>
  <bookViews>
    <workbookView xWindow="0" yWindow="0" windowWidth="16410" windowHeight="7530" tabRatio="698" firstSheet="1" activeTab="4" xr2:uid="{00000000-000D-0000-FFFF-FFFF00000000}"/>
  </bookViews>
  <sheets>
    <sheet name="General Fund Journal Entries" sheetId="2" r:id="rId1"/>
    <sheet name="General Fund T-accounts" sheetId="1" r:id="rId2"/>
    <sheet name="Closing Entries" sheetId="3" r:id="rId3"/>
    <sheet name="Stmt of revenues &amp; expenditures" sheetId="5" r:id="rId4"/>
    <sheet name="Balance Sheet" sheetId="4" r:id="rId5"/>
  </sheets>
  <definedNames>
    <definedName name="_xlnm.Print_Area" localSheetId="4">'Balance Sheet'!$A$1:$F$24</definedName>
    <definedName name="_xlnm.Print_Area" localSheetId="2">'Closing Entries'!$A$1:$I$26</definedName>
    <definedName name="_xlnm.Print_Area" localSheetId="0">'General Fund Journal Entries'!$A$1:$G$105</definedName>
    <definedName name="_xlnm.Print_Area" localSheetId="1">'General Fund T-accounts'!$A$1:$W$43</definedName>
    <definedName name="_xlnm.Print_Area" localSheetId="3">'Stmt of revenues &amp; expenditures'!$A$1:$D$33</definedName>
  </definedNames>
  <calcPr calcId="171027"/>
</workbook>
</file>

<file path=xl/calcChain.xml><?xml version="1.0" encoding="utf-8"?>
<calcChain xmlns="http://schemas.openxmlformats.org/spreadsheetml/2006/main">
  <c r="G33" i="1" l="1"/>
  <c r="G15" i="3" s="1"/>
  <c r="B4" i="5"/>
  <c r="B5" i="5"/>
  <c r="B6" i="5"/>
  <c r="B7" i="5"/>
  <c r="B8" i="5"/>
  <c r="B3" i="5"/>
  <c r="B70" i="5"/>
  <c r="B59" i="5"/>
  <c r="S21" i="1"/>
  <c r="V43" i="1"/>
  <c r="K26" i="1"/>
  <c r="R26" i="1"/>
  <c r="B14" i="5"/>
  <c r="B15" i="5"/>
  <c r="B16" i="5"/>
  <c r="B17" i="5"/>
  <c r="B18" i="5"/>
  <c r="B19" i="5"/>
  <c r="B20" i="5"/>
  <c r="B21" i="5"/>
  <c r="W21" i="1"/>
  <c r="N9" i="1"/>
  <c r="S9" i="1"/>
  <c r="B41" i="1"/>
  <c r="O21" i="1"/>
  <c r="G21" i="1"/>
  <c r="K41" i="1"/>
  <c r="V33" i="1"/>
  <c r="G41" i="1"/>
  <c r="C28" i="5"/>
  <c r="C22" i="5" l="1"/>
  <c r="C10" i="5"/>
  <c r="C24" i="5" s="1"/>
  <c r="C30" i="5" s="1"/>
  <c r="O41" i="1"/>
  <c r="G5" i="3" s="1"/>
  <c r="G10" i="3" s="1"/>
  <c r="V9" i="1"/>
  <c r="K21" i="1"/>
  <c r="R33" i="1"/>
  <c r="S43" i="1"/>
  <c r="F9" i="1"/>
  <c r="K33" i="1"/>
  <c r="B12" i="1"/>
  <c r="C21" i="1"/>
  <c r="K9" i="1"/>
  <c r="E6" i="4"/>
  <c r="F10" i="5" l="1"/>
  <c r="C32" i="5"/>
  <c r="F22" i="5"/>
  <c r="E4" i="4"/>
  <c r="E8" i="4" s="1"/>
  <c r="G20" i="3"/>
  <c r="H25" i="3" s="1"/>
  <c r="E14" i="4"/>
  <c r="G46" i="1"/>
  <c r="G45" i="1"/>
  <c r="E21" i="4" l="1"/>
  <c r="E23" i="4" s="1"/>
  <c r="E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1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 An error exists if this cell is not equal to zero
Control and subsidiary accounts should equal</t>
        </r>
      </text>
    </comment>
    <comment ref="F2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 An error exists if this cell is not equal to zero
Control and subsidiary accounts should equal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<sst xmlns="http://schemas.openxmlformats.org/spreadsheetml/2006/main" count="150" uniqueCount="124">
  <si>
    <t xml:space="preserve">             CASH</t>
  </si>
  <si>
    <t>bb</t>
  </si>
  <si>
    <t>TAXES RECEIVABLE</t>
  </si>
  <si>
    <t>UNCOLLECTIBLE TAXES</t>
  </si>
  <si>
    <t xml:space="preserve">            RESERVE FOR ENCUMBRANCES</t>
  </si>
  <si>
    <t xml:space="preserve">      DUE TO</t>
  </si>
  <si>
    <t>ACCOUNTS PAYABLE</t>
  </si>
  <si>
    <t>OTHER FUNDS</t>
  </si>
  <si>
    <t>FUND BALANCE</t>
  </si>
  <si>
    <t xml:space="preserve">    EXPENDITURES</t>
  </si>
  <si>
    <t>BUDGETARY ACCOUNTS</t>
  </si>
  <si>
    <t xml:space="preserve">   BUDGETARY</t>
  </si>
  <si>
    <t>ESTIMATED OTHER</t>
  </si>
  <si>
    <t>ESTIMATED REVENUES</t>
  </si>
  <si>
    <t>APPROPRIATIONS</t>
  </si>
  <si>
    <t>FINANCING USES</t>
  </si>
  <si>
    <t>3-C</t>
  </si>
  <si>
    <t>Cash</t>
  </si>
  <si>
    <t>Accounts Payable</t>
  </si>
  <si>
    <t>4-C</t>
  </si>
  <si>
    <t>Debits</t>
  </si>
  <si>
    <t>Credits</t>
  </si>
  <si>
    <t>reference</t>
  </si>
  <si>
    <t xml:space="preserve">          Account Titles</t>
  </si>
  <si>
    <t xml:space="preserve">      ESTIMATED </t>
  </si>
  <si>
    <t>INTEREST &amp; PENALTIES</t>
  </si>
  <si>
    <t xml:space="preserve">        RECEIVABLE</t>
  </si>
  <si>
    <t xml:space="preserve">       NOTE PAYABLE</t>
  </si>
  <si>
    <t xml:space="preserve">    TAX ANTICIPATION</t>
  </si>
  <si>
    <t>FEDERAL GOV'T</t>
  </si>
  <si>
    <t xml:space="preserve">      DUE TO </t>
  </si>
  <si>
    <t xml:space="preserve">    STATE GOV'T</t>
  </si>
  <si>
    <t xml:space="preserve"> -  PROPERTY TAXES</t>
  </si>
  <si>
    <t>BUDGETARY FUND BALANCE</t>
  </si>
  <si>
    <t>RESERVE FOR ENCUMBRANCES</t>
  </si>
  <si>
    <t xml:space="preserve">   (beginning of year)</t>
  </si>
  <si>
    <t>REVENUES CONTROL</t>
  </si>
  <si>
    <t xml:space="preserve"> USES CONTROL</t>
  </si>
  <si>
    <t>OTHER FINANCING</t>
  </si>
  <si>
    <t xml:space="preserve">     CONTROL</t>
  </si>
  <si>
    <t xml:space="preserve">      CONTROL</t>
  </si>
  <si>
    <t xml:space="preserve">  ENCUMBRANCES</t>
  </si>
  <si>
    <t xml:space="preserve">     DUE FROM</t>
  </si>
  <si>
    <t xml:space="preserve">   STATE GOV'T</t>
  </si>
  <si>
    <t>ESTM' UNCOLLECTIBLE</t>
  </si>
  <si>
    <t>Account Title</t>
  </si>
  <si>
    <t>Preclosing</t>
  </si>
  <si>
    <t>closing entry</t>
  </si>
  <si>
    <t>ending balance</t>
  </si>
  <si>
    <t>Complete the following table</t>
  </si>
  <si>
    <t>Non-spendable</t>
  </si>
  <si>
    <t>Restricted</t>
  </si>
  <si>
    <t>Committed</t>
  </si>
  <si>
    <t>Assigned</t>
  </si>
  <si>
    <t>Unassigned</t>
  </si>
  <si>
    <t>Total</t>
  </si>
  <si>
    <t>Fund Balance</t>
  </si>
  <si>
    <t>Assets</t>
  </si>
  <si>
    <t>Taxes Reveivable - Deliquent</t>
  </si>
  <si>
    <t xml:space="preserve">    Less Allowance Uncollectible</t>
  </si>
  <si>
    <t>Interest and Penalties Receivable on Taxes</t>
  </si>
  <si>
    <t xml:space="preserve">   Less Estimated Uncollectibles</t>
  </si>
  <si>
    <t>Due from State Government</t>
  </si>
  <si>
    <t xml:space="preserve">               Total Assets</t>
  </si>
  <si>
    <t>Liabilities and Fund Equity</t>
  </si>
  <si>
    <t>Liabilities</t>
  </si>
  <si>
    <t>Due to Other funds</t>
  </si>
  <si>
    <t xml:space="preserve">                Total Liabilities</t>
  </si>
  <si>
    <t>Fund Equity</t>
  </si>
  <si>
    <t xml:space="preserve">                Total Fund Equity</t>
  </si>
  <si>
    <t>Fund Balance - Assigned (for outstanding encumbrances)</t>
  </si>
  <si>
    <t>Fund Balance - Unassigned</t>
  </si>
  <si>
    <t>Revenues</t>
  </si>
  <si>
    <t>Expenditures</t>
  </si>
  <si>
    <t>Property Taxes . . . . . .</t>
  </si>
  <si>
    <t>General Government . . .</t>
  </si>
  <si>
    <t>Sales Taxes</t>
  </si>
  <si>
    <t>Public Safety . . . . . . . . .</t>
  </si>
  <si>
    <t>Interest and Penalties on Taxes . . . . . . . . . .</t>
  </si>
  <si>
    <t>Highways and Streets . .</t>
  </si>
  <si>
    <t>Licenses and Permits . .</t>
  </si>
  <si>
    <t>Sanitation . . . . . . . . . . . .</t>
  </si>
  <si>
    <t>Intergovernmental Revenue . . . . . . . . . .</t>
  </si>
  <si>
    <t>Health . . . . . . . . . . . . . .</t>
  </si>
  <si>
    <t>Miscellaneous Revenue</t>
  </si>
  <si>
    <t>Welfare . . . . . . . . . . . . .</t>
  </si>
  <si>
    <t>Total . . . . . . . . . . . .</t>
  </si>
  <si>
    <t>Culture and Recreation .</t>
  </si>
  <si>
    <t>Capital Outlay . . . . . . . .</t>
  </si>
  <si>
    <t>Total . . . . . . . . . . . . .</t>
  </si>
  <si>
    <t>Property Taxes</t>
  </si>
  <si>
    <t>Interest and Penalties on Taxes</t>
  </si>
  <si>
    <t>Licenses and Permits</t>
  </si>
  <si>
    <t>Intergovernmental Revenues</t>
  </si>
  <si>
    <t>Miscellaneous Revenues</t>
  </si>
  <si>
    <t xml:space="preserve">               Total Revenues</t>
  </si>
  <si>
    <t>Current:</t>
  </si>
  <si>
    <t xml:space="preserve">  General Government</t>
  </si>
  <si>
    <t xml:space="preserve">  Public Safety</t>
  </si>
  <si>
    <t xml:space="preserve">  Highways and Streets</t>
  </si>
  <si>
    <t xml:space="preserve">  Sanitation</t>
  </si>
  <si>
    <t xml:space="preserve">  Health</t>
  </si>
  <si>
    <t xml:space="preserve">  Welfare</t>
  </si>
  <si>
    <t xml:space="preserve">  Culture and Recreation</t>
  </si>
  <si>
    <t>Capital Outlay</t>
  </si>
  <si>
    <t xml:space="preserve">               Total Expenditures</t>
  </si>
  <si>
    <t>Excess (Deficiency) of Revenues Over Expenditures</t>
  </si>
  <si>
    <t>Other Financing Sources (Uses)</t>
  </si>
  <si>
    <t>Transfers Out</t>
  </si>
  <si>
    <t xml:space="preserve">            Total Other Financing Sources (Uses)</t>
  </si>
  <si>
    <t>Net Change in Fund Balance</t>
  </si>
  <si>
    <t>Fund Balance, January 1</t>
  </si>
  <si>
    <t>Fund Balance, December 31</t>
  </si>
  <si>
    <t>This information provided in the problem</t>
  </si>
  <si>
    <t xml:space="preserve">      TOTAL FUND BALANCE</t>
  </si>
  <si>
    <t>DEFERRED INFLOWS</t>
  </si>
  <si>
    <t>Deferred Inflows</t>
  </si>
  <si>
    <t xml:space="preserve">                Total Liabilities, Deferred Inflows and Fund Equity</t>
  </si>
  <si>
    <t xml:space="preserve">Total Debits </t>
  </si>
  <si>
    <t>Total Credits</t>
  </si>
  <si>
    <t>type debit accounts in this column</t>
  </si>
  <si>
    <t>type credit accounts in this column</t>
  </si>
  <si>
    <t>Blue shaded cells were given as part of the problem.</t>
  </si>
  <si>
    <t>enter links in grey shaded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</si>
</sst>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24" x14ac:knownFonts="1">
    <font>
      <sz val="10"/>
      <name val="Arial"/>
    </font>
    <font>
      <b/>
      <sz val="8"/>
      <color indexed="62"/>
      <name val="Times New Roman"/>
      <family val="1"/>
    </font>
    <font>
      <b/>
      <sz val="10"/>
      <name val="Times New Roman"/>
      <family val="1"/>
    </font>
    <font>
      <b/>
      <sz val="10"/>
      <color indexed="62"/>
      <name val="Times New Roman"/>
      <family val="1"/>
    </font>
    <font>
      <b/>
      <sz val="8"/>
      <color indexed="3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sz val="10"/>
      <color theme="3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23">
    <xf numFmtId="0" fontId="0" fillId="0" borderId="0" xfId="0"/>
    <xf numFmtId="41" fontId="2" fillId="0" borderId="1" xfId="0" applyNumberFormat="1" applyFont="1" applyBorder="1"/>
    <xf numFmtId="41" fontId="5" fillId="0" borderId="0" xfId="0" applyNumberFormat="1" applyFont="1" applyAlignment="1">
      <alignment vertical="top"/>
    </xf>
    <xf numFmtId="41" fontId="5" fillId="0" borderId="0" xfId="0" applyNumberFormat="1" applyFont="1"/>
    <xf numFmtId="41" fontId="5" fillId="0" borderId="0" xfId="0" applyNumberFormat="1" applyFont="1" applyAlignment="1"/>
    <xf numFmtId="41" fontId="5" fillId="0" borderId="0" xfId="0" applyNumberFormat="1" applyFont="1" applyAlignment="1">
      <alignment vertical="top" wrapText="1"/>
    </xf>
    <xf numFmtId="41" fontId="5" fillId="0" borderId="2" xfId="0" applyNumberFormat="1" applyFont="1" applyBorder="1"/>
    <xf numFmtId="41" fontId="5" fillId="0" borderId="2" xfId="0" applyNumberFormat="1" applyFont="1" applyBorder="1" applyAlignment="1"/>
    <xf numFmtId="41" fontId="6" fillId="0" borderId="1" xfId="0" applyNumberFormat="1" applyFont="1" applyBorder="1"/>
    <xf numFmtId="41" fontId="6" fillId="0" borderId="1" xfId="0" applyNumberFormat="1" applyFont="1" applyBorder="1" applyAlignment="1"/>
    <xf numFmtId="41" fontId="6" fillId="0" borderId="0" xfId="0" applyNumberFormat="1" applyFont="1"/>
    <xf numFmtId="41" fontId="6" fillId="0" borderId="1" xfId="0" applyNumberFormat="1" applyFont="1" applyBorder="1" applyAlignment="1">
      <alignment horizontal="center"/>
    </xf>
    <xf numFmtId="0" fontId="16" fillId="0" borderId="0" xfId="0" applyFont="1"/>
    <xf numFmtId="41" fontId="6" fillId="0" borderId="0" xfId="0" applyNumberFormat="1" applyFont="1" applyAlignment="1">
      <alignment horizontal="center"/>
    </xf>
    <xf numFmtId="41" fontId="16" fillId="0" borderId="0" xfId="0" applyNumberFormat="1" applyFont="1"/>
    <xf numFmtId="42" fontId="16" fillId="0" borderId="0" xfId="0" applyNumberFormat="1" applyFont="1"/>
    <xf numFmtId="42" fontId="16" fillId="0" borderId="4" xfId="0" applyNumberFormat="1" applyFont="1" applyBorder="1"/>
    <xf numFmtId="0" fontId="6" fillId="0" borderId="0" xfId="0" applyFont="1"/>
    <xf numFmtId="0" fontId="17" fillId="0" borderId="0" xfId="0" applyFont="1"/>
    <xf numFmtId="41" fontId="17" fillId="0" borderId="0" xfId="0" applyNumberFormat="1" applyFont="1"/>
    <xf numFmtId="0" fontId="6" fillId="0" borderId="0" xfId="0" applyFont="1" applyAlignment="1">
      <alignment horizontal="center" wrapText="1"/>
    </xf>
    <xf numFmtId="41" fontId="6" fillId="0" borderId="0" xfId="0" applyNumberFormat="1" applyFont="1" applyAlignment="1">
      <alignment horizontal="center" wrapText="1"/>
    </xf>
    <xf numFmtId="41" fontId="16" fillId="0" borderId="2" xfId="0" applyNumberFormat="1" applyFont="1" applyBorder="1"/>
    <xf numFmtId="42" fontId="16" fillId="0" borderId="0" xfId="0" applyNumberFormat="1" applyFont="1" applyBorder="1"/>
    <xf numFmtId="0" fontId="16" fillId="0" borderId="2" xfId="0" applyFont="1" applyBorder="1"/>
    <xf numFmtId="41" fontId="16" fillId="0" borderId="0" xfId="0" applyNumberFormat="1" applyFont="1" applyBorder="1"/>
    <xf numFmtId="41" fontId="16" fillId="0" borderId="5" xfId="0" applyNumberFormat="1" applyFont="1" applyBorder="1"/>
    <xf numFmtId="0" fontId="16" fillId="0" borderId="0" xfId="0" applyFont="1" applyAlignment="1"/>
    <xf numFmtId="0" fontId="16" fillId="2" borderId="0" xfId="0" applyFont="1" applyFill="1"/>
    <xf numFmtId="6" fontId="16" fillId="2" borderId="0" xfId="0" applyNumberFormat="1" applyFont="1" applyFill="1" applyAlignment="1">
      <alignment horizontal="right"/>
    </xf>
    <xf numFmtId="3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wrapText="1"/>
    </xf>
    <xf numFmtId="3" fontId="16" fillId="2" borderId="3" xfId="0" applyNumberFormat="1" applyFont="1" applyFill="1" applyBorder="1" applyAlignment="1">
      <alignment horizontal="right"/>
    </xf>
    <xf numFmtId="6" fontId="16" fillId="2" borderId="6" xfId="0" applyNumberFormat="1" applyFont="1" applyFill="1" applyBorder="1" applyAlignment="1">
      <alignment horizontal="right"/>
    </xf>
    <xf numFmtId="0" fontId="0" fillId="2" borderId="0" xfId="0" applyFill="1"/>
    <xf numFmtId="37" fontId="1" fillId="0" borderId="0" xfId="0" applyNumberFormat="1" applyFont="1" applyFill="1"/>
    <xf numFmtId="41" fontId="2" fillId="0" borderId="1" xfId="0" applyNumberFormat="1" applyFont="1" applyFill="1" applyBorder="1"/>
    <xf numFmtId="37" fontId="1" fillId="0" borderId="0" xfId="0" applyNumberFormat="1" applyFont="1" applyFill="1" applyBorder="1" applyAlignment="1">
      <alignment horizontal="left"/>
    </xf>
    <xf numFmtId="37" fontId="1" fillId="0" borderId="0" xfId="0" applyNumberFormat="1" applyFont="1" applyFill="1" applyAlignment="1">
      <alignment horizontal="right"/>
    </xf>
    <xf numFmtId="41" fontId="2" fillId="0" borderId="0" xfId="0" applyNumberFormat="1" applyFont="1" applyFill="1"/>
    <xf numFmtId="37" fontId="1" fillId="0" borderId="0" xfId="0" applyNumberFormat="1" applyFont="1" applyFill="1" applyAlignment="1">
      <alignment horizontal="left"/>
    </xf>
    <xf numFmtId="37" fontId="1" fillId="0" borderId="0" xfId="0" applyNumberFormat="1" applyFont="1" applyFill="1" applyAlignment="1"/>
    <xf numFmtId="41" fontId="9" fillId="0" borderId="0" xfId="0" applyNumberFormat="1" applyFont="1" applyFill="1" applyAlignment="1">
      <alignment horizontal="right"/>
    </xf>
    <xf numFmtId="41" fontId="9" fillId="0" borderId="0" xfId="0" applyNumberFormat="1" applyFont="1" applyFill="1"/>
    <xf numFmtId="41" fontId="2" fillId="0" borderId="0" xfId="0" applyNumberFormat="1" applyFont="1" applyFill="1" applyAlignment="1">
      <alignment horizontal="right"/>
    </xf>
    <xf numFmtId="41" fontId="2" fillId="0" borderId="7" xfId="0" applyNumberFormat="1" applyFont="1" applyFill="1" applyBorder="1"/>
    <xf numFmtId="41" fontId="2" fillId="0" borderId="8" xfId="0" applyNumberFormat="1" applyFont="1" applyFill="1" applyBorder="1"/>
    <xf numFmtId="41" fontId="2" fillId="0" borderId="9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/>
    <xf numFmtId="41" fontId="2" fillId="0" borderId="13" xfId="0" applyNumberFormat="1" applyFont="1" applyFill="1" applyBorder="1" applyAlignment="1">
      <alignment horizontal="right"/>
    </xf>
    <xf numFmtId="41" fontId="2" fillId="0" borderId="10" xfId="0" applyNumberFormat="1" applyFont="1" applyFill="1" applyBorder="1"/>
    <xf numFmtId="41" fontId="2" fillId="0" borderId="11" xfId="0" applyNumberFormat="1" applyFont="1" applyFill="1" applyBorder="1"/>
    <xf numFmtId="41" fontId="1" fillId="0" borderId="0" xfId="0" applyNumberFormat="1" applyFont="1" applyFill="1"/>
    <xf numFmtId="41" fontId="2" fillId="0" borderId="0" xfId="0" applyNumberFormat="1" applyFont="1" applyFill="1" applyBorder="1"/>
    <xf numFmtId="41" fontId="2" fillId="0" borderId="2" xfId="0" applyNumberFormat="1" applyFont="1" applyFill="1" applyBorder="1" applyAlignment="1">
      <alignment horizontal="right"/>
    </xf>
    <xf numFmtId="41" fontId="10" fillId="0" borderId="11" xfId="0" applyNumberFormat="1" applyFont="1" applyFill="1" applyBorder="1"/>
    <xf numFmtId="41" fontId="4" fillId="0" borderId="0" xfId="0" applyNumberFormat="1" applyFont="1" applyFill="1" applyAlignment="1">
      <alignment horizontal="right"/>
    </xf>
    <xf numFmtId="41" fontId="7" fillId="0" borderId="0" xfId="0" applyNumberFormat="1" applyFont="1" applyFill="1"/>
    <xf numFmtId="41" fontId="9" fillId="0" borderId="0" xfId="0" applyNumberFormat="1" applyFont="1" applyFill="1" applyAlignment="1">
      <alignment horizontal="left"/>
    </xf>
    <xf numFmtId="41" fontId="8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/>
    <xf numFmtId="41" fontId="21" fillId="0" borderId="0" xfId="0" applyNumberFormat="1" applyFont="1" applyFill="1"/>
    <xf numFmtId="37" fontId="22" fillId="0" borderId="0" xfId="0" applyNumberFormat="1" applyFont="1" applyFill="1" applyAlignment="1">
      <alignment horizontal="left"/>
    </xf>
    <xf numFmtId="37" fontId="22" fillId="0" borderId="0" xfId="0" applyNumberFormat="1" applyFont="1" applyFill="1" applyAlignment="1">
      <alignment horizontal="right"/>
    </xf>
    <xf numFmtId="41" fontId="7" fillId="0" borderId="0" xfId="0" applyNumberFormat="1" applyFont="1" applyFill="1" applyAlignment="1">
      <alignment horizontal="right"/>
    </xf>
    <xf numFmtId="41" fontId="7" fillId="0" borderId="0" xfId="0" applyNumberFormat="1" applyFont="1" applyFill="1" applyAlignment="1">
      <alignment horizontal="left"/>
    </xf>
    <xf numFmtId="41" fontId="1" fillId="0" borderId="0" xfId="0" applyNumberFormat="1" applyFont="1" applyFill="1" applyAlignment="1">
      <alignment horizontal="left"/>
    </xf>
    <xf numFmtId="37" fontId="9" fillId="0" borderId="0" xfId="0" applyNumberFormat="1" applyFont="1" applyFill="1"/>
    <xf numFmtId="41" fontId="21" fillId="0" borderId="1" xfId="0" applyNumberFormat="1" applyFont="1" applyFill="1" applyBorder="1"/>
    <xf numFmtId="41" fontId="8" fillId="0" borderId="9" xfId="0" applyNumberFormat="1" applyFont="1" applyFill="1" applyBorder="1" applyAlignment="1">
      <alignment horizontal="right"/>
    </xf>
    <xf numFmtId="41" fontId="8" fillId="0" borderId="7" xfId="0" applyNumberFormat="1" applyFont="1" applyFill="1" applyBorder="1"/>
    <xf numFmtId="41" fontId="21" fillId="0" borderId="2" xfId="0" applyNumberFormat="1" applyFont="1" applyFill="1" applyBorder="1" applyAlignment="1">
      <alignment horizontal="right"/>
    </xf>
    <xf numFmtId="41" fontId="21" fillId="0" borderId="7" xfId="0" applyNumberFormat="1" applyFont="1" applyFill="1" applyBorder="1"/>
    <xf numFmtId="41" fontId="21" fillId="0" borderId="9" xfId="0" applyNumberFormat="1" applyFont="1" applyFill="1" applyBorder="1" applyAlignment="1">
      <alignment horizontal="right"/>
    </xf>
    <xf numFmtId="41" fontId="8" fillId="0" borderId="0" xfId="0" applyNumberFormat="1" applyFont="1" applyFill="1" applyAlignment="1">
      <alignment horizontal="right"/>
    </xf>
    <xf numFmtId="41" fontId="8" fillId="0" borderId="8" xfId="0" applyNumberFormat="1" applyFont="1" applyFill="1" applyBorder="1"/>
    <xf numFmtId="41" fontId="7" fillId="0" borderId="0" xfId="0" applyNumberFormat="1" applyFont="1" applyFill="1" applyBorder="1" applyAlignment="1">
      <alignment horizontal="left"/>
    </xf>
    <xf numFmtId="41" fontId="1" fillId="0" borderId="0" xfId="0" applyNumberFormat="1" applyFont="1" applyFill="1" applyBorder="1" applyAlignment="1">
      <alignment horizontal="left"/>
    </xf>
    <xf numFmtId="41" fontId="21" fillId="0" borderId="0" xfId="0" applyNumberFormat="1" applyFont="1" applyFill="1" applyAlignment="1">
      <alignment horizontal="right"/>
    </xf>
    <xf numFmtId="41" fontId="21" fillId="0" borderId="8" xfId="0" applyNumberFormat="1" applyFont="1" applyFill="1" applyBorder="1"/>
    <xf numFmtId="41" fontId="8" fillId="0" borderId="10" xfId="0" applyNumberFormat="1" applyFont="1" applyFill="1" applyBorder="1"/>
    <xf numFmtId="41" fontId="8" fillId="0" borderId="11" xfId="0" applyNumberFormat="1" applyFont="1" applyFill="1" applyBorder="1"/>
    <xf numFmtId="41" fontId="21" fillId="0" borderId="10" xfId="0" applyNumberFormat="1" applyFont="1" applyFill="1" applyBorder="1"/>
    <xf numFmtId="41" fontId="21" fillId="0" borderId="11" xfId="0" applyNumberFormat="1" applyFont="1" applyFill="1" applyBorder="1"/>
    <xf numFmtId="41" fontId="22" fillId="0" borderId="0" xfId="0" applyNumberFormat="1" applyFont="1" applyFill="1"/>
    <xf numFmtId="41" fontId="2" fillId="3" borderId="0" xfId="0" applyNumberFormat="1" applyFont="1" applyFill="1"/>
    <xf numFmtId="37" fontId="1" fillId="3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42" fontId="16" fillId="4" borderId="0" xfId="0" applyNumberFormat="1" applyFont="1" applyFill="1"/>
    <xf numFmtId="41" fontId="16" fillId="4" borderId="1" xfId="0" applyNumberFormat="1" applyFont="1" applyFill="1" applyBorder="1"/>
    <xf numFmtId="41" fontId="16" fillId="4" borderId="0" xfId="0" applyNumberFormat="1" applyFont="1" applyFill="1"/>
    <xf numFmtId="0" fontId="16" fillId="4" borderId="0" xfId="0" applyFont="1" applyFill="1"/>
    <xf numFmtId="6" fontId="16" fillId="5" borderId="0" xfId="0" applyNumberFormat="1" applyFont="1" applyFill="1"/>
    <xf numFmtId="38" fontId="16" fillId="5" borderId="0" xfId="0" applyNumberFormat="1" applyFont="1" applyFill="1"/>
    <xf numFmtId="41" fontId="16" fillId="5" borderId="0" xfId="0" applyNumberFormat="1" applyFont="1" applyFill="1"/>
    <xf numFmtId="0" fontId="11" fillId="5" borderId="0" xfId="0" applyFont="1" applyFill="1"/>
    <xf numFmtId="42" fontId="23" fillId="0" borderId="0" xfId="0" applyNumberFormat="1" applyFont="1"/>
    <xf numFmtId="0" fontId="23" fillId="0" borderId="0" xfId="0" applyFont="1"/>
    <xf numFmtId="41" fontId="23" fillId="0" borderId="0" xfId="0" applyNumberFormat="1" applyFont="1"/>
    <xf numFmtId="0" fontId="0" fillId="0" borderId="0" xfId="0" applyFill="1" applyAlignment="1">
      <alignment horizontal="center"/>
    </xf>
    <xf numFmtId="0" fontId="11" fillId="0" borderId="0" xfId="1" applyFont="1" applyFill="1" applyBorder="1"/>
    <xf numFmtId="41" fontId="13" fillId="0" borderId="0" xfId="1" applyNumberFormat="1" applyFont="1" applyFill="1" applyBorder="1"/>
    <xf numFmtId="0" fontId="0" fillId="0" borderId="0" xfId="0" applyFill="1"/>
    <xf numFmtId="0" fontId="14" fillId="0" borderId="3" xfId="1" applyFont="1" applyFill="1" applyBorder="1"/>
    <xf numFmtId="41" fontId="14" fillId="0" borderId="3" xfId="1" applyNumberFormat="1" applyFont="1" applyFill="1" applyBorder="1" applyAlignment="1">
      <alignment horizontal="center"/>
    </xf>
    <xf numFmtId="41" fontId="0" fillId="0" borderId="0" xfId="0" applyNumberFormat="1" applyFill="1"/>
    <xf numFmtId="0" fontId="11" fillId="0" borderId="0" xfId="0" applyFont="1" applyFill="1"/>
    <xf numFmtId="41" fontId="3" fillId="0" borderId="0" xfId="0" applyNumberFormat="1" applyFont="1" applyFill="1"/>
    <xf numFmtId="0" fontId="0" fillId="0" borderId="0" xfId="0" applyFill="1" applyAlignment="1"/>
    <xf numFmtId="41" fontId="11" fillId="0" borderId="0" xfId="0" applyNumberFormat="1" applyFont="1" applyFill="1" applyAlignment="1">
      <alignment wrapText="1"/>
    </xf>
    <xf numFmtId="41" fontId="11" fillId="0" borderId="0" xfId="0" applyNumberFormat="1" applyFont="1" applyFill="1"/>
    <xf numFmtId="37" fontId="9" fillId="0" borderId="0" xfId="0" applyNumberFormat="1" applyFont="1" applyFill="1" applyAlignment="1"/>
    <xf numFmtId="41" fontId="2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wrapText="1"/>
    </xf>
    <xf numFmtId="0" fontId="15" fillId="0" borderId="12" xfId="0" applyFont="1" applyFill="1" applyBorder="1" applyAlignment="1">
      <alignment wrapText="1"/>
    </xf>
    <xf numFmtId="41" fontId="15" fillId="0" borderId="12" xfId="0" applyNumberFormat="1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1" fillId="0" borderId="12" xfId="0" applyFont="1" applyFill="1" applyBorder="1"/>
    <xf numFmtId="41" fontId="0" fillId="0" borderId="12" xfId="0" applyNumberFormat="1" applyFill="1" applyBorder="1"/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7"/>
  <sheetViews>
    <sheetView zoomScaleNormal="100" workbookViewId="0">
      <selection activeCell="C5" sqref="C5"/>
    </sheetView>
  </sheetViews>
  <sheetFormatPr defaultColWidth="9.140625" defaultRowHeight="12.75" x14ac:dyDescent="0.2"/>
  <cols>
    <col min="1" max="1" width="5.42578125" style="3" customWidth="1"/>
    <col min="2" max="2" width="4.7109375" style="3" customWidth="1"/>
    <col min="3" max="3" width="7.7109375" style="4" customWidth="1"/>
    <col min="4" max="4" width="33" style="4" customWidth="1"/>
    <col min="5" max="5" width="12.28515625" style="3" customWidth="1"/>
    <col min="6" max="6" width="10.5703125" style="3" customWidth="1"/>
    <col min="7" max="16384" width="9.140625" style="3"/>
  </cols>
  <sheetData>
    <row r="2" spans="1:7" s="10" customFormat="1" ht="15.75" x14ac:dyDescent="0.25">
      <c r="A2" s="1" t="s">
        <v>22</v>
      </c>
      <c r="B2" s="8"/>
      <c r="C2" s="9" t="s">
        <v>23</v>
      </c>
      <c r="D2" s="9"/>
      <c r="E2" s="11" t="s">
        <v>20</v>
      </c>
      <c r="F2" s="11" t="s">
        <v>21</v>
      </c>
      <c r="G2" s="8"/>
    </row>
    <row r="3" spans="1:7" x14ac:dyDescent="0.2">
      <c r="A3" s="6"/>
      <c r="B3" s="6"/>
      <c r="C3" s="7"/>
      <c r="D3" s="7"/>
      <c r="E3" s="6"/>
      <c r="F3" s="6"/>
      <c r="G3" s="6"/>
    </row>
    <row r="4" spans="1:7" x14ac:dyDescent="0.2">
      <c r="A4" s="3" t="s">
        <v>16</v>
      </c>
      <c r="C4" s="89" t="s">
        <v>120</v>
      </c>
      <c r="D4" s="90"/>
    </row>
    <row r="5" spans="1:7" x14ac:dyDescent="0.2">
      <c r="C5" s="89"/>
      <c r="D5" s="90" t="s">
        <v>121</v>
      </c>
    </row>
    <row r="6" spans="1:7" x14ac:dyDescent="0.2">
      <c r="C6" s="2"/>
      <c r="D6" s="2"/>
    </row>
    <row r="7" spans="1:7" x14ac:dyDescent="0.2">
      <c r="C7" s="2"/>
      <c r="D7" s="2"/>
    </row>
    <row r="8" spans="1:7" x14ac:dyDescent="0.2">
      <c r="A8" s="3" t="s">
        <v>19</v>
      </c>
      <c r="C8" s="2"/>
      <c r="D8" s="2"/>
    </row>
    <row r="9" spans="1:7" x14ac:dyDescent="0.2">
      <c r="C9" s="2"/>
      <c r="D9" s="2"/>
    </row>
    <row r="10" spans="1:7" x14ac:dyDescent="0.2">
      <c r="C10" s="2"/>
      <c r="D10" s="2"/>
    </row>
    <row r="11" spans="1:7" x14ac:dyDescent="0.2">
      <c r="C11" s="2"/>
      <c r="D11" s="2"/>
    </row>
    <row r="12" spans="1:7" x14ac:dyDescent="0.2">
      <c r="C12" s="2"/>
      <c r="D12" s="2"/>
    </row>
    <row r="13" spans="1:7" x14ac:dyDescent="0.2">
      <c r="C13" s="2"/>
      <c r="D13" s="2"/>
    </row>
    <row r="14" spans="1:7" x14ac:dyDescent="0.2">
      <c r="C14" s="2"/>
      <c r="D14" s="2"/>
    </row>
    <row r="15" spans="1:7" x14ac:dyDescent="0.2">
      <c r="C15" s="2"/>
      <c r="D15" s="2"/>
    </row>
    <row r="16" spans="1:7" x14ac:dyDescent="0.2">
      <c r="C16" s="2"/>
      <c r="D16" s="2"/>
    </row>
    <row r="17" spans="3:4" x14ac:dyDescent="0.2">
      <c r="C17" s="2"/>
      <c r="D17" s="2"/>
    </row>
    <row r="18" spans="3:4" x14ac:dyDescent="0.2">
      <c r="C18" s="2"/>
      <c r="D18" s="2"/>
    </row>
    <row r="19" spans="3:4" x14ac:dyDescent="0.2">
      <c r="C19" s="2"/>
      <c r="D19" s="2"/>
    </row>
    <row r="20" spans="3:4" x14ac:dyDescent="0.2">
      <c r="C20" s="2"/>
      <c r="D20" s="2"/>
    </row>
    <row r="21" spans="3:4" x14ac:dyDescent="0.2">
      <c r="C21" s="2"/>
      <c r="D21" s="2"/>
    </row>
    <row r="22" spans="3:4" x14ac:dyDescent="0.2">
      <c r="C22" s="2"/>
      <c r="D22" s="2"/>
    </row>
    <row r="23" spans="3:4" x14ac:dyDescent="0.2">
      <c r="C23" s="2"/>
      <c r="D23" s="2"/>
    </row>
    <row r="24" spans="3:4" x14ac:dyDescent="0.2">
      <c r="C24" s="2"/>
      <c r="D24" s="2"/>
    </row>
    <row r="25" spans="3:4" x14ac:dyDescent="0.2">
      <c r="C25" s="2"/>
      <c r="D25" s="2"/>
    </row>
    <row r="26" spans="3:4" x14ac:dyDescent="0.2">
      <c r="C26" s="2"/>
      <c r="D26" s="2"/>
    </row>
    <row r="27" spans="3:4" x14ac:dyDescent="0.2">
      <c r="C27" s="2"/>
      <c r="D27" s="2"/>
    </row>
    <row r="28" spans="3:4" x14ac:dyDescent="0.2">
      <c r="C28" s="2"/>
      <c r="D28" s="2"/>
    </row>
    <row r="29" spans="3:4" x14ac:dyDescent="0.2">
      <c r="C29" s="2"/>
      <c r="D29" s="2"/>
    </row>
    <row r="30" spans="3:4" x14ac:dyDescent="0.2">
      <c r="C30" s="2"/>
      <c r="D30" s="2"/>
    </row>
    <row r="31" spans="3:4" x14ac:dyDescent="0.2">
      <c r="C31" s="2"/>
      <c r="D31" s="2"/>
    </row>
    <row r="32" spans="3:4" x14ac:dyDescent="0.2">
      <c r="C32" s="2"/>
      <c r="D32" s="2"/>
    </row>
    <row r="33" spans="3:4" x14ac:dyDescent="0.2">
      <c r="C33" s="2"/>
      <c r="D33" s="2"/>
    </row>
    <row r="34" spans="3:4" x14ac:dyDescent="0.2">
      <c r="C34" s="2"/>
      <c r="D34" s="2"/>
    </row>
    <row r="35" spans="3:4" x14ac:dyDescent="0.2">
      <c r="C35" s="2"/>
      <c r="D35" s="2"/>
    </row>
    <row r="36" spans="3:4" x14ac:dyDescent="0.2">
      <c r="C36" s="2"/>
      <c r="D36" s="2"/>
    </row>
    <row r="37" spans="3:4" x14ac:dyDescent="0.2">
      <c r="C37" s="2"/>
      <c r="D37" s="2"/>
    </row>
    <row r="38" spans="3:4" x14ac:dyDescent="0.2">
      <c r="C38" s="2"/>
      <c r="D38" s="2"/>
    </row>
    <row r="39" spans="3:4" x14ac:dyDescent="0.2">
      <c r="C39" s="2"/>
      <c r="D39" s="2"/>
    </row>
    <row r="40" spans="3:4" x14ac:dyDescent="0.2">
      <c r="C40" s="2"/>
      <c r="D40" s="2"/>
    </row>
    <row r="42" spans="3:4" x14ac:dyDescent="0.2">
      <c r="C42" s="2"/>
      <c r="D42" s="5"/>
    </row>
    <row r="43" spans="3:4" x14ac:dyDescent="0.2">
      <c r="C43" s="2"/>
      <c r="D43" s="5"/>
    </row>
    <row r="44" spans="3:4" x14ac:dyDescent="0.2">
      <c r="C44" s="2"/>
      <c r="D44" s="5"/>
    </row>
    <row r="45" spans="3:4" x14ac:dyDescent="0.2">
      <c r="C45" s="2"/>
      <c r="D45" s="5"/>
    </row>
    <row r="46" spans="3:4" x14ac:dyDescent="0.2">
      <c r="C46" s="2"/>
      <c r="D46" s="5"/>
    </row>
    <row r="47" spans="3:4" x14ac:dyDescent="0.2">
      <c r="C47" s="2"/>
      <c r="D47" s="5"/>
    </row>
    <row r="48" spans="3:4" x14ac:dyDescent="0.2">
      <c r="C48" s="2"/>
      <c r="D48" s="5"/>
    </row>
    <row r="49" spans="3:4" x14ac:dyDescent="0.2">
      <c r="C49" s="2"/>
      <c r="D49" s="5"/>
    </row>
    <row r="50" spans="3:4" x14ac:dyDescent="0.2">
      <c r="C50" s="2"/>
      <c r="D50" s="5"/>
    </row>
    <row r="51" spans="3:4" x14ac:dyDescent="0.2">
      <c r="C51" s="2"/>
      <c r="D51" s="5"/>
    </row>
    <row r="52" spans="3:4" x14ac:dyDescent="0.2">
      <c r="C52" s="2"/>
      <c r="D52" s="5"/>
    </row>
    <row r="53" spans="3:4" x14ac:dyDescent="0.2">
      <c r="C53" s="2"/>
      <c r="D53" s="5"/>
    </row>
    <row r="54" spans="3:4" x14ac:dyDescent="0.2">
      <c r="C54" s="2"/>
      <c r="D54" s="5"/>
    </row>
    <row r="55" spans="3:4" x14ac:dyDescent="0.2">
      <c r="C55" s="2"/>
      <c r="D55" s="5"/>
    </row>
    <row r="56" spans="3:4" x14ac:dyDescent="0.2">
      <c r="C56" s="2"/>
      <c r="D56" s="5"/>
    </row>
    <row r="57" spans="3:4" x14ac:dyDescent="0.2">
      <c r="C57" s="2"/>
      <c r="D57" s="5"/>
    </row>
    <row r="58" spans="3:4" x14ac:dyDescent="0.2">
      <c r="C58" s="2"/>
      <c r="D58" s="5"/>
    </row>
    <row r="59" spans="3:4" x14ac:dyDescent="0.2">
      <c r="C59" s="2"/>
      <c r="D59" s="5"/>
    </row>
    <row r="60" spans="3:4" x14ac:dyDescent="0.2">
      <c r="C60" s="2"/>
      <c r="D60" s="5"/>
    </row>
    <row r="61" spans="3:4" x14ac:dyDescent="0.2">
      <c r="C61" s="2"/>
      <c r="D61" s="5"/>
    </row>
    <row r="62" spans="3:4" x14ac:dyDescent="0.2">
      <c r="C62" s="2"/>
      <c r="D62" s="5"/>
    </row>
    <row r="63" spans="3:4" x14ac:dyDescent="0.2">
      <c r="C63" s="2"/>
      <c r="D63" s="5"/>
    </row>
    <row r="64" spans="3:4" x14ac:dyDescent="0.2">
      <c r="C64" s="2"/>
      <c r="D64" s="5"/>
    </row>
    <row r="65" spans="3:4" x14ac:dyDescent="0.2">
      <c r="C65" s="2"/>
      <c r="D65" s="5"/>
    </row>
    <row r="66" spans="3:4" x14ac:dyDescent="0.2">
      <c r="C66" s="2"/>
      <c r="D66" s="5"/>
    </row>
    <row r="67" spans="3:4" x14ac:dyDescent="0.2">
      <c r="C67" s="2"/>
      <c r="D67" s="5"/>
    </row>
    <row r="68" spans="3:4" x14ac:dyDescent="0.2">
      <c r="C68" s="2"/>
      <c r="D68" s="5"/>
    </row>
    <row r="69" spans="3:4" x14ac:dyDescent="0.2">
      <c r="C69" s="2"/>
      <c r="D69" s="5"/>
    </row>
    <row r="70" spans="3:4" x14ac:dyDescent="0.2">
      <c r="C70" s="2"/>
      <c r="D70" s="5"/>
    </row>
    <row r="71" spans="3:4" x14ac:dyDescent="0.2">
      <c r="C71" s="2"/>
      <c r="D71" s="5"/>
    </row>
    <row r="72" spans="3:4" x14ac:dyDescent="0.2">
      <c r="C72" s="2"/>
      <c r="D72" s="5"/>
    </row>
    <row r="73" spans="3:4" x14ac:dyDescent="0.2">
      <c r="C73" s="2"/>
      <c r="D73" s="5"/>
    </row>
    <row r="74" spans="3:4" x14ac:dyDescent="0.2">
      <c r="C74" s="2"/>
      <c r="D74" s="5"/>
    </row>
    <row r="75" spans="3:4" x14ac:dyDescent="0.2">
      <c r="C75" s="2"/>
      <c r="D75" s="5"/>
    </row>
    <row r="76" spans="3:4" x14ac:dyDescent="0.2">
      <c r="C76" s="2"/>
      <c r="D76" s="5"/>
    </row>
    <row r="77" spans="3:4" x14ac:dyDescent="0.2">
      <c r="C77" s="2"/>
      <c r="D77" s="5"/>
    </row>
    <row r="78" spans="3:4" x14ac:dyDescent="0.2">
      <c r="C78" s="2"/>
      <c r="D78" s="5"/>
    </row>
    <row r="79" spans="3:4" x14ac:dyDescent="0.2">
      <c r="C79" s="2"/>
      <c r="D79" s="5"/>
    </row>
    <row r="80" spans="3:4" x14ac:dyDescent="0.2">
      <c r="C80" s="2"/>
      <c r="D80" s="5"/>
    </row>
    <row r="81" spans="3:4" x14ac:dyDescent="0.2">
      <c r="C81" s="2"/>
      <c r="D81" s="5"/>
    </row>
    <row r="82" spans="3:4" x14ac:dyDescent="0.2">
      <c r="C82" s="2"/>
      <c r="D82" s="5"/>
    </row>
    <row r="83" spans="3:4" x14ac:dyDescent="0.2">
      <c r="C83" s="2"/>
      <c r="D83" s="5"/>
    </row>
    <row r="84" spans="3:4" x14ac:dyDescent="0.2">
      <c r="C84" s="2"/>
      <c r="D84" s="5"/>
    </row>
    <row r="85" spans="3:4" x14ac:dyDescent="0.2">
      <c r="C85" s="2"/>
      <c r="D85" s="5"/>
    </row>
    <row r="86" spans="3:4" x14ac:dyDescent="0.2">
      <c r="C86" s="2"/>
      <c r="D86" s="5"/>
    </row>
    <row r="87" spans="3:4" x14ac:dyDescent="0.2">
      <c r="C87" s="2"/>
      <c r="D87" s="5"/>
    </row>
    <row r="88" spans="3:4" x14ac:dyDescent="0.2">
      <c r="C88" s="2"/>
    </row>
    <row r="89" spans="3:4" x14ac:dyDescent="0.2">
      <c r="C89" s="2"/>
      <c r="D89" s="5"/>
    </row>
    <row r="90" spans="3:4" x14ac:dyDescent="0.2">
      <c r="C90" s="2"/>
      <c r="D90" s="5"/>
    </row>
    <row r="91" spans="3:4" x14ac:dyDescent="0.2">
      <c r="C91" s="2"/>
      <c r="D91" s="5"/>
    </row>
    <row r="92" spans="3:4" x14ac:dyDescent="0.2">
      <c r="C92" s="2"/>
      <c r="D92" s="5"/>
    </row>
    <row r="93" spans="3:4" x14ac:dyDescent="0.2">
      <c r="C93" s="2"/>
      <c r="D93" s="5"/>
    </row>
    <row r="94" spans="3:4" x14ac:dyDescent="0.2">
      <c r="C94" s="2"/>
      <c r="D94" s="5"/>
    </row>
    <row r="95" spans="3:4" x14ac:dyDescent="0.2">
      <c r="C95" s="2"/>
      <c r="D95" s="5"/>
    </row>
    <row r="96" spans="3:4" x14ac:dyDescent="0.2">
      <c r="C96" s="2"/>
      <c r="D96" s="5"/>
    </row>
    <row r="97" spans="4:4" x14ac:dyDescent="0.2">
      <c r="D97" s="5"/>
    </row>
  </sheetData>
  <phoneticPr fontId="0" type="noConversion"/>
  <pageMargins left="0.75" right="0.75" top="1" bottom="0.81" header="0.5" footer="0.5"/>
  <pageSetup fitToHeight="0" orientation="portrait" horizontalDpi="4294967294" verticalDpi="4294967294" r:id="rId1"/>
  <headerFooter alignWithMargins="0">
    <oddHeader>&amp;L&amp;"Arial,Bold"&amp;14City of Monroe - General Fund Journal Entries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zoomScaleNormal="100" workbookViewId="0">
      <selection activeCell="N6" sqref="N6"/>
    </sheetView>
  </sheetViews>
  <sheetFormatPr defaultColWidth="9.140625" defaultRowHeight="12.75" x14ac:dyDescent="0.2"/>
  <cols>
    <col min="1" max="1" width="3.7109375" style="35" customWidth="1"/>
    <col min="2" max="2" width="11" style="39" bestFit="1" customWidth="1"/>
    <col min="3" max="3" width="10" style="39" bestFit="1" customWidth="1"/>
    <col min="4" max="4" width="3.7109375" style="40" customWidth="1"/>
    <col min="5" max="5" width="3.7109375" style="38" customWidth="1"/>
    <col min="6" max="6" width="10" style="39" bestFit="1" customWidth="1"/>
    <col min="7" max="7" width="11.7109375" style="39" customWidth="1"/>
    <col min="8" max="8" width="3.7109375" style="40" customWidth="1"/>
    <col min="9" max="9" width="3.7109375" style="35" customWidth="1"/>
    <col min="10" max="10" width="9.85546875" style="39" customWidth="1"/>
    <col min="11" max="11" width="11" style="39" customWidth="1"/>
    <col min="12" max="12" width="4.140625" style="40" customWidth="1"/>
    <col min="13" max="13" width="4.140625" style="38" customWidth="1"/>
    <col min="14" max="15" width="10" style="39" bestFit="1" customWidth="1"/>
    <col min="16" max="16" width="3.7109375" style="40" customWidth="1"/>
    <col min="17" max="17" width="3.7109375" style="42" customWidth="1"/>
    <col min="18" max="18" width="10" style="39" bestFit="1" customWidth="1"/>
    <col min="19" max="19" width="10.140625" style="39" customWidth="1"/>
    <col min="20" max="20" width="4.140625" style="43" customWidth="1"/>
    <col min="21" max="21" width="4.140625" style="42" customWidth="1"/>
    <col min="22" max="22" width="10" style="39" bestFit="1" customWidth="1"/>
    <col min="23" max="23" width="10.28515625" style="39" customWidth="1"/>
    <col min="24" max="24" width="4.5703125" style="43" customWidth="1"/>
    <col min="25" max="16384" width="9.140625" style="39"/>
  </cols>
  <sheetData>
    <row r="1" spans="1:24" x14ac:dyDescent="0.2">
      <c r="B1" s="36" t="s">
        <v>0</v>
      </c>
      <c r="C1" s="36"/>
      <c r="D1" s="37"/>
      <c r="J1" s="39" t="s">
        <v>24</v>
      </c>
      <c r="N1" s="39" t="s">
        <v>25</v>
      </c>
      <c r="Q1" s="35"/>
      <c r="R1" s="39" t="s">
        <v>44</v>
      </c>
      <c r="T1" s="41"/>
      <c r="V1" s="39" t="s">
        <v>42</v>
      </c>
    </row>
    <row r="2" spans="1:24" x14ac:dyDescent="0.2">
      <c r="A2" s="38" t="s">
        <v>1</v>
      </c>
      <c r="B2" s="44">
        <v>497000</v>
      </c>
      <c r="C2" s="45"/>
      <c r="D2" s="37"/>
      <c r="F2" s="39" t="s">
        <v>2</v>
      </c>
      <c r="J2" s="39" t="s">
        <v>3</v>
      </c>
      <c r="N2" s="39" t="s">
        <v>26</v>
      </c>
      <c r="Q2" s="35"/>
      <c r="R2" s="39" t="s">
        <v>25</v>
      </c>
      <c r="T2" s="41"/>
      <c r="U2" s="38"/>
      <c r="V2" s="39" t="s">
        <v>43</v>
      </c>
      <c r="X2" s="40"/>
    </row>
    <row r="3" spans="1:24" x14ac:dyDescent="0.2">
      <c r="B3" s="44"/>
      <c r="C3" s="46"/>
      <c r="D3" s="37"/>
      <c r="E3" s="38" t="s">
        <v>1</v>
      </c>
      <c r="F3" s="47">
        <v>210000</v>
      </c>
      <c r="G3" s="45"/>
      <c r="H3" s="37"/>
      <c r="J3" s="47"/>
      <c r="K3" s="45">
        <v>37000</v>
      </c>
      <c r="L3" s="37" t="s">
        <v>1</v>
      </c>
      <c r="M3" s="38" t="s">
        <v>1</v>
      </c>
      <c r="N3" s="47">
        <v>5200</v>
      </c>
      <c r="O3" s="45"/>
      <c r="P3" s="37"/>
      <c r="Q3" s="35"/>
      <c r="R3" s="47"/>
      <c r="S3" s="45">
        <v>950</v>
      </c>
      <c r="T3" s="48" t="s">
        <v>1</v>
      </c>
      <c r="U3" s="38" t="s">
        <v>1</v>
      </c>
      <c r="V3" s="47">
        <v>210000</v>
      </c>
      <c r="W3" s="45"/>
      <c r="X3" s="40"/>
    </row>
    <row r="4" spans="1:24" x14ac:dyDescent="0.2">
      <c r="B4" s="44"/>
      <c r="C4" s="46"/>
      <c r="D4" s="37"/>
      <c r="E4" s="35"/>
      <c r="F4" s="49"/>
      <c r="G4" s="46"/>
      <c r="K4" s="46"/>
      <c r="L4" s="37"/>
      <c r="M4" s="35"/>
      <c r="N4" s="49"/>
      <c r="O4" s="46"/>
      <c r="Q4" s="35"/>
      <c r="S4" s="46"/>
      <c r="T4" s="48"/>
      <c r="U4" s="38"/>
      <c r="V4" s="49"/>
      <c r="W4" s="46"/>
      <c r="X4" s="40"/>
    </row>
    <row r="5" spans="1:24" x14ac:dyDescent="0.2">
      <c r="B5" s="44"/>
      <c r="C5" s="46"/>
      <c r="D5" s="37"/>
      <c r="F5" s="44"/>
      <c r="G5" s="46"/>
      <c r="H5" s="37"/>
      <c r="J5" s="44"/>
      <c r="K5" s="46"/>
      <c r="L5" s="37"/>
      <c r="N5" s="44"/>
      <c r="O5" s="46"/>
      <c r="P5" s="37"/>
      <c r="Q5" s="35"/>
      <c r="R5" s="44"/>
      <c r="S5" s="46"/>
      <c r="T5" s="48"/>
      <c r="U5" s="38"/>
      <c r="V5" s="44"/>
      <c r="W5" s="46"/>
      <c r="X5" s="37"/>
    </row>
    <row r="6" spans="1:24" x14ac:dyDescent="0.2">
      <c r="B6" s="44"/>
      <c r="C6" s="46"/>
      <c r="F6" s="44"/>
      <c r="G6" s="46"/>
      <c r="H6" s="37"/>
      <c r="J6" s="44"/>
      <c r="K6" s="46"/>
      <c r="L6" s="37"/>
      <c r="N6" s="44"/>
      <c r="O6" s="46"/>
      <c r="P6" s="37"/>
      <c r="Q6" s="35"/>
      <c r="R6" s="44"/>
      <c r="S6" s="46"/>
      <c r="T6" s="48"/>
      <c r="U6" s="38"/>
      <c r="V6" s="44"/>
      <c r="W6" s="46"/>
      <c r="X6" s="37"/>
    </row>
    <row r="7" spans="1:24" x14ac:dyDescent="0.2">
      <c r="B7" s="44"/>
      <c r="C7" s="46"/>
      <c r="F7" s="44"/>
      <c r="G7" s="46"/>
      <c r="H7" s="37"/>
      <c r="J7" s="44"/>
      <c r="K7" s="46"/>
      <c r="L7" s="37"/>
      <c r="N7" s="44"/>
      <c r="O7" s="46"/>
      <c r="P7" s="37"/>
      <c r="Q7" s="35"/>
      <c r="R7" s="44"/>
      <c r="S7" s="46"/>
      <c r="T7" s="48"/>
      <c r="U7" s="38"/>
      <c r="V7" s="44"/>
      <c r="W7" s="46"/>
      <c r="X7" s="37"/>
    </row>
    <row r="8" spans="1:24" x14ac:dyDescent="0.2">
      <c r="B8" s="44"/>
      <c r="C8" s="46"/>
      <c r="D8" s="37"/>
      <c r="F8" s="44"/>
      <c r="G8" s="46"/>
      <c r="H8" s="37"/>
      <c r="J8" s="44"/>
      <c r="K8" s="46"/>
      <c r="L8" s="37"/>
      <c r="N8" s="44"/>
      <c r="O8" s="46"/>
      <c r="P8" s="37"/>
      <c r="Q8" s="35"/>
      <c r="R8" s="44"/>
      <c r="S8" s="46"/>
      <c r="T8" s="48"/>
      <c r="U8" s="38"/>
      <c r="V8" s="44"/>
      <c r="W8" s="46"/>
      <c r="X8" s="37"/>
    </row>
    <row r="9" spans="1:24" x14ac:dyDescent="0.2">
      <c r="B9" s="44"/>
      <c r="C9" s="46"/>
      <c r="D9" s="37"/>
      <c r="F9" s="50">
        <f>SUM(F3:F8)-SUM(G3:G8)</f>
        <v>210000</v>
      </c>
      <c r="G9" s="51"/>
      <c r="H9" s="37"/>
      <c r="J9" s="50"/>
      <c r="K9" s="51">
        <f>SUM(K3:K8)-SUM(J3:J8)</f>
        <v>37000</v>
      </c>
      <c r="L9" s="37"/>
      <c r="N9" s="50">
        <f>SUM(N3:N8)-SUM(O3:O8)</f>
        <v>5200</v>
      </c>
      <c r="O9" s="51"/>
      <c r="P9" s="37"/>
      <c r="Q9" s="35"/>
      <c r="R9" s="50"/>
      <c r="S9" s="51">
        <f>SUM(S3:S8)-SUM(R3:R8)</f>
        <v>950</v>
      </c>
      <c r="T9" s="48"/>
      <c r="U9" s="38"/>
      <c r="V9" s="50">
        <f>SUM(V3:V8)-SUM(W3:W8)</f>
        <v>210000</v>
      </c>
      <c r="W9" s="51"/>
      <c r="X9" s="37"/>
    </row>
    <row r="10" spans="1:24" x14ac:dyDescent="0.2">
      <c r="B10" s="44"/>
      <c r="C10" s="46"/>
      <c r="D10" s="37"/>
      <c r="X10" s="40"/>
    </row>
    <row r="11" spans="1:24" x14ac:dyDescent="0.2">
      <c r="B11" s="44"/>
      <c r="C11" s="46"/>
      <c r="D11" s="37"/>
      <c r="X11" s="40"/>
    </row>
    <row r="12" spans="1:24" x14ac:dyDescent="0.2">
      <c r="B12" s="50">
        <f>SUM(B2:B11)-SUM(C2:C11)</f>
        <v>497000</v>
      </c>
      <c r="C12" s="51"/>
      <c r="D12" s="37"/>
    </row>
    <row r="14" spans="1:24" x14ac:dyDescent="0.2">
      <c r="A14" s="43"/>
      <c r="D14" s="43"/>
      <c r="E14" s="43"/>
      <c r="F14" s="39" t="s">
        <v>28</v>
      </c>
      <c r="J14" s="39" t="s">
        <v>5</v>
      </c>
      <c r="N14" s="39" t="s">
        <v>5</v>
      </c>
      <c r="Q14" s="40"/>
      <c r="R14" s="39" t="s">
        <v>30</v>
      </c>
      <c r="T14" s="52"/>
      <c r="V14" s="39" t="s">
        <v>115</v>
      </c>
      <c r="X14" s="40"/>
    </row>
    <row r="15" spans="1:24" x14ac:dyDescent="0.2">
      <c r="A15" s="38"/>
      <c r="B15" s="39" t="s">
        <v>6</v>
      </c>
      <c r="E15" s="43"/>
      <c r="F15" s="39" t="s">
        <v>27</v>
      </c>
      <c r="J15" s="39" t="s">
        <v>7</v>
      </c>
      <c r="N15" s="39" t="s">
        <v>29</v>
      </c>
      <c r="Q15" s="41"/>
      <c r="R15" s="39" t="s">
        <v>31</v>
      </c>
      <c r="T15" s="40"/>
      <c r="V15" s="39" t="s">
        <v>32</v>
      </c>
      <c r="X15" s="40"/>
    </row>
    <row r="16" spans="1:24" x14ac:dyDescent="0.2">
      <c r="A16" s="38"/>
      <c r="B16" s="47"/>
      <c r="C16" s="45">
        <v>99000</v>
      </c>
      <c r="D16" s="40" t="s">
        <v>1</v>
      </c>
      <c r="E16" s="43"/>
      <c r="F16" s="47"/>
      <c r="G16" s="45">
        <v>0</v>
      </c>
      <c r="H16" s="40" t="s">
        <v>1</v>
      </c>
      <c r="J16" s="47"/>
      <c r="K16" s="45">
        <v>27000</v>
      </c>
      <c r="L16" s="40" t="s">
        <v>1</v>
      </c>
      <c r="N16" s="47"/>
      <c r="O16" s="45">
        <v>0</v>
      </c>
      <c r="P16" s="40" t="s">
        <v>1</v>
      </c>
      <c r="Q16" s="41"/>
      <c r="R16" s="47"/>
      <c r="S16" s="45"/>
      <c r="T16" s="40" t="s">
        <v>1</v>
      </c>
      <c r="V16" s="47"/>
      <c r="W16" s="45">
        <v>21000</v>
      </c>
      <c r="X16" s="40" t="s">
        <v>1</v>
      </c>
    </row>
    <row r="17" spans="1:24" x14ac:dyDescent="0.2">
      <c r="B17" s="44"/>
      <c r="C17" s="46"/>
      <c r="E17" s="43"/>
      <c r="F17" s="44"/>
      <c r="G17" s="46"/>
      <c r="J17" s="44"/>
      <c r="K17" s="46"/>
      <c r="N17" s="44"/>
      <c r="O17" s="46"/>
      <c r="Q17" s="41"/>
      <c r="R17" s="44"/>
      <c r="S17" s="46"/>
      <c r="T17" s="40"/>
      <c r="V17" s="44"/>
      <c r="W17" s="46"/>
      <c r="X17" s="40"/>
    </row>
    <row r="18" spans="1:24" x14ac:dyDescent="0.2">
      <c r="A18" s="38"/>
      <c r="B18" s="44"/>
      <c r="C18" s="46"/>
      <c r="E18" s="43"/>
      <c r="F18" s="44"/>
      <c r="G18" s="46"/>
      <c r="I18" s="39"/>
      <c r="K18" s="46"/>
      <c r="N18" s="44"/>
      <c r="O18" s="46"/>
      <c r="Q18" s="41"/>
      <c r="R18" s="44"/>
      <c r="S18" s="46"/>
      <c r="T18" s="40"/>
      <c r="V18" s="44"/>
      <c r="W18" s="46"/>
      <c r="X18" s="40"/>
    </row>
    <row r="19" spans="1:24" x14ac:dyDescent="0.2">
      <c r="A19" s="38"/>
      <c r="B19" s="44"/>
      <c r="C19" s="46"/>
      <c r="E19" s="43"/>
      <c r="F19" s="44"/>
      <c r="G19" s="46"/>
      <c r="J19" s="44"/>
      <c r="K19" s="46"/>
      <c r="N19" s="44"/>
      <c r="O19" s="46"/>
      <c r="Q19" s="41"/>
      <c r="R19" s="44"/>
      <c r="S19" s="46"/>
      <c r="T19" s="40"/>
      <c r="V19" s="44"/>
      <c r="W19" s="46"/>
      <c r="X19" s="40"/>
    </row>
    <row r="20" spans="1:24" x14ac:dyDescent="0.2">
      <c r="A20" s="38"/>
      <c r="B20" s="44"/>
      <c r="C20" s="46"/>
      <c r="E20" s="43"/>
      <c r="F20" s="44"/>
      <c r="G20" s="46"/>
      <c r="J20" s="44"/>
      <c r="K20" s="46"/>
      <c r="N20" s="44"/>
      <c r="O20" s="46"/>
      <c r="Q20" s="41"/>
      <c r="R20" s="44"/>
      <c r="S20" s="46"/>
      <c r="T20" s="40"/>
      <c r="V20" s="44"/>
      <c r="W20" s="46"/>
      <c r="X20" s="40"/>
    </row>
    <row r="21" spans="1:24" x14ac:dyDescent="0.2">
      <c r="A21" s="38"/>
      <c r="B21" s="50"/>
      <c r="C21" s="51">
        <f>SUM(C16:C20)-SUM(B16:B20)</f>
        <v>99000</v>
      </c>
      <c r="E21" s="43"/>
      <c r="F21" s="50"/>
      <c r="G21" s="51">
        <f>SUM(G16:G20)-SUM(F16:F20)</f>
        <v>0</v>
      </c>
      <c r="J21" s="50"/>
      <c r="K21" s="51">
        <f>SUM(K16:K20)-SUM(J16:J20)</f>
        <v>27000</v>
      </c>
      <c r="N21" s="50"/>
      <c r="O21" s="51">
        <f>SUM(O16:O20)-SUM(N16:N20)</f>
        <v>0</v>
      </c>
      <c r="Q21" s="41"/>
      <c r="R21" s="50"/>
      <c r="S21" s="51">
        <f>SUM(S16:S20)-SUM(R16:R20)</f>
        <v>0</v>
      </c>
      <c r="T21" s="40"/>
      <c r="V21" s="50"/>
      <c r="W21" s="51">
        <f>SUM(W16:W20)-SUM(V16:V20)</f>
        <v>21000</v>
      </c>
      <c r="X21" s="40"/>
    </row>
    <row r="22" spans="1:24" x14ac:dyDescent="0.2">
      <c r="A22" s="52"/>
      <c r="E22" s="43"/>
      <c r="I22" s="38"/>
      <c r="M22" s="35"/>
      <c r="Q22" s="35"/>
      <c r="R22" s="53"/>
      <c r="S22" s="53"/>
      <c r="T22" s="40"/>
    </row>
    <row r="24" spans="1:24" x14ac:dyDescent="0.2">
      <c r="F24" s="39" t="s">
        <v>114</v>
      </c>
      <c r="Q24" s="43"/>
      <c r="R24" s="39" t="s">
        <v>9</v>
      </c>
      <c r="T24" s="52"/>
      <c r="V24" s="39" t="s">
        <v>38</v>
      </c>
      <c r="X24" s="52"/>
    </row>
    <row r="25" spans="1:24" x14ac:dyDescent="0.2">
      <c r="F25" s="39" t="s">
        <v>35</v>
      </c>
      <c r="J25" s="39" t="s">
        <v>36</v>
      </c>
      <c r="Q25" s="38"/>
      <c r="R25" s="36" t="s">
        <v>39</v>
      </c>
      <c r="T25" s="40"/>
      <c r="U25" s="38"/>
      <c r="V25" s="39" t="s">
        <v>37</v>
      </c>
      <c r="X25" s="40"/>
    </row>
    <row r="26" spans="1:24" x14ac:dyDescent="0.2">
      <c r="F26" s="47"/>
      <c r="G26" s="45">
        <v>737250</v>
      </c>
      <c r="H26" s="40" t="s">
        <v>1</v>
      </c>
      <c r="J26" s="47"/>
      <c r="K26" s="45">
        <f>'General Fund Journal Entries'!F13</f>
        <v>0</v>
      </c>
      <c r="L26" s="40">
        <v>2</v>
      </c>
      <c r="Q26" s="38">
        <v>5</v>
      </c>
      <c r="R26" s="54">
        <f>'General Fund Journal Entries'!E25</f>
        <v>0</v>
      </c>
      <c r="S26" s="45"/>
      <c r="T26" s="40"/>
      <c r="U26" s="38"/>
      <c r="V26" s="47"/>
      <c r="W26" s="45"/>
      <c r="X26" s="40"/>
    </row>
    <row r="27" spans="1:24" x14ac:dyDescent="0.2">
      <c r="F27" s="44"/>
      <c r="G27" s="46"/>
      <c r="J27" s="44"/>
      <c r="K27" s="46"/>
      <c r="Q27" s="38"/>
      <c r="R27" s="44"/>
      <c r="S27" s="46"/>
      <c r="T27" s="40"/>
      <c r="U27" s="38"/>
      <c r="V27" s="44"/>
      <c r="W27" s="46"/>
      <c r="X27" s="40"/>
    </row>
    <row r="28" spans="1:24" x14ac:dyDescent="0.2">
      <c r="F28" s="44"/>
      <c r="G28" s="46"/>
      <c r="J28" s="44"/>
      <c r="K28" s="46"/>
      <c r="Q28" s="38"/>
      <c r="R28" s="44"/>
      <c r="S28" s="46"/>
      <c r="T28" s="40"/>
      <c r="U28" s="38"/>
      <c r="V28" s="44"/>
      <c r="W28" s="46"/>
      <c r="X28" s="40"/>
    </row>
    <row r="29" spans="1:24" x14ac:dyDescent="0.2">
      <c r="F29" s="44"/>
      <c r="G29" s="46"/>
      <c r="J29" s="44"/>
      <c r="K29" s="46"/>
      <c r="Q29" s="38"/>
      <c r="R29" s="44"/>
      <c r="S29" s="46"/>
      <c r="T29" s="40"/>
      <c r="U29" s="38"/>
      <c r="V29" s="44"/>
      <c r="W29" s="46"/>
      <c r="X29" s="40"/>
    </row>
    <row r="30" spans="1:24" x14ac:dyDescent="0.2">
      <c r="F30" s="44"/>
      <c r="G30" s="46"/>
      <c r="J30" s="44"/>
      <c r="K30" s="46"/>
      <c r="Q30" s="43"/>
      <c r="S30" s="46"/>
      <c r="T30" s="40"/>
      <c r="U30" s="38"/>
      <c r="V30" s="44"/>
      <c r="W30" s="46"/>
      <c r="X30" s="40"/>
    </row>
    <row r="31" spans="1:24" x14ac:dyDescent="0.2">
      <c r="F31" s="44"/>
      <c r="G31" s="46"/>
      <c r="J31" s="44"/>
      <c r="K31" s="46"/>
      <c r="Q31" s="38"/>
      <c r="R31" s="44"/>
      <c r="S31" s="46"/>
      <c r="T31" s="40"/>
      <c r="U31" s="38"/>
      <c r="V31" s="44"/>
      <c r="W31" s="46"/>
      <c r="X31" s="40"/>
    </row>
    <row r="32" spans="1:24" x14ac:dyDescent="0.2">
      <c r="F32" s="44"/>
      <c r="G32" s="46"/>
      <c r="J32" s="44"/>
      <c r="K32" s="46"/>
      <c r="Q32" s="38"/>
      <c r="R32" s="44"/>
      <c r="S32" s="46"/>
      <c r="T32" s="40"/>
      <c r="U32" s="38"/>
      <c r="V32" s="44"/>
      <c r="W32" s="46"/>
      <c r="X32" s="40"/>
    </row>
    <row r="33" spans="1:24" x14ac:dyDescent="0.2">
      <c r="F33" s="50"/>
      <c r="G33" s="51">
        <f>SUM(G26:G32)-SUM(F26:F32)</f>
        <v>737250</v>
      </c>
      <c r="J33" s="50"/>
      <c r="K33" s="55">
        <f>SUM(K26:K32)-SUM(J26:J32)</f>
        <v>0</v>
      </c>
      <c r="Q33" s="38"/>
      <c r="R33" s="50">
        <f>SUM(R26:R32)-SUM(S26:S32)</f>
        <v>0</v>
      </c>
      <c r="S33" s="51"/>
      <c r="T33" s="40"/>
      <c r="U33" s="38"/>
      <c r="V33" s="50">
        <f>SUM(V26:V32)-SUM(W26:W32)</f>
        <v>0</v>
      </c>
      <c r="W33" s="51"/>
      <c r="X33" s="40"/>
    </row>
    <row r="34" spans="1:24" x14ac:dyDescent="0.2">
      <c r="E34" s="43"/>
      <c r="I34" s="38"/>
      <c r="M34" s="35"/>
      <c r="Q34" s="35"/>
      <c r="R34" s="53"/>
      <c r="S34" s="53"/>
      <c r="T34" s="40"/>
      <c r="U34" s="56"/>
    </row>
    <row r="35" spans="1:24" x14ac:dyDescent="0.2">
      <c r="A35" s="57" t="s">
        <v>10</v>
      </c>
      <c r="E35" s="52"/>
      <c r="H35" s="52"/>
      <c r="I35" s="43"/>
      <c r="L35" s="58"/>
      <c r="M35" s="35"/>
      <c r="P35" s="37"/>
    </row>
    <row r="36" spans="1:24" x14ac:dyDescent="0.2">
      <c r="A36" s="43"/>
      <c r="B36" s="59"/>
      <c r="C36" s="59"/>
      <c r="D36" s="60"/>
      <c r="E36" s="57"/>
      <c r="F36" s="59"/>
      <c r="G36" s="59"/>
      <c r="H36" s="57"/>
      <c r="I36" s="62"/>
      <c r="J36" s="59" t="s">
        <v>12</v>
      </c>
      <c r="K36" s="59"/>
      <c r="M36" s="61"/>
      <c r="N36" s="59" t="s">
        <v>11</v>
      </c>
      <c r="O36" s="59"/>
      <c r="P36" s="60"/>
      <c r="Q36" s="35"/>
      <c r="R36" s="63" t="s">
        <v>33</v>
      </c>
      <c r="S36" s="63"/>
      <c r="T36" s="64"/>
      <c r="U36" s="65"/>
      <c r="V36" s="63" t="s">
        <v>41</v>
      </c>
      <c r="W36" s="63"/>
      <c r="X36" s="40"/>
    </row>
    <row r="37" spans="1:24" x14ac:dyDescent="0.2">
      <c r="A37" s="57"/>
      <c r="B37" s="59" t="s">
        <v>13</v>
      </c>
      <c r="C37" s="59"/>
      <c r="D37" s="60"/>
      <c r="E37" s="57"/>
      <c r="F37" s="59" t="s">
        <v>14</v>
      </c>
      <c r="G37" s="59"/>
      <c r="H37" s="60"/>
      <c r="I37" s="66"/>
      <c r="J37" s="59" t="s">
        <v>15</v>
      </c>
      <c r="K37" s="59"/>
      <c r="L37" s="68"/>
      <c r="M37" s="66"/>
      <c r="N37" s="59" t="s">
        <v>8</v>
      </c>
      <c r="O37" s="59"/>
      <c r="P37" s="67"/>
      <c r="Q37" s="69" t="s">
        <v>4</v>
      </c>
      <c r="R37" s="70" t="s">
        <v>34</v>
      </c>
      <c r="S37" s="70"/>
      <c r="T37" s="64"/>
      <c r="U37" s="65"/>
      <c r="V37" s="63" t="s">
        <v>40</v>
      </c>
      <c r="W37" s="63"/>
      <c r="X37" s="40"/>
    </row>
    <row r="38" spans="1:24" ht="14.45" customHeight="1" x14ac:dyDescent="0.2">
      <c r="A38" s="57"/>
      <c r="B38" s="71"/>
      <c r="C38" s="72"/>
      <c r="D38" s="60"/>
      <c r="E38" s="57"/>
      <c r="F38" s="71"/>
      <c r="G38" s="72"/>
      <c r="H38" s="57"/>
      <c r="I38" s="66"/>
      <c r="J38" s="71"/>
      <c r="K38" s="72"/>
      <c r="L38" s="57"/>
      <c r="M38" s="66"/>
      <c r="N38" s="71"/>
      <c r="O38" s="72"/>
      <c r="P38" s="57"/>
      <c r="Q38" s="35"/>
      <c r="R38" s="73"/>
      <c r="S38" s="74"/>
      <c r="T38" s="64"/>
      <c r="U38" s="65"/>
      <c r="V38" s="75"/>
      <c r="W38" s="74"/>
      <c r="X38" s="40"/>
    </row>
    <row r="39" spans="1:24" x14ac:dyDescent="0.2">
      <c r="A39" s="57"/>
      <c r="B39" s="76"/>
      <c r="C39" s="77"/>
      <c r="D39" s="60"/>
      <c r="E39" s="57"/>
      <c r="F39" s="76"/>
      <c r="G39" s="77"/>
      <c r="H39" s="60"/>
      <c r="I39" s="66"/>
      <c r="J39" s="76"/>
      <c r="K39" s="77"/>
      <c r="L39" s="79"/>
      <c r="M39" s="66"/>
      <c r="N39" s="76"/>
      <c r="O39" s="77"/>
      <c r="P39" s="78"/>
      <c r="Q39" s="35"/>
      <c r="R39" s="80"/>
      <c r="S39" s="81"/>
      <c r="T39" s="64"/>
      <c r="U39" s="65"/>
      <c r="V39" s="80"/>
      <c r="W39" s="81"/>
      <c r="X39" s="40"/>
    </row>
    <row r="40" spans="1:24" x14ac:dyDescent="0.2">
      <c r="A40" s="57"/>
      <c r="B40" s="76"/>
      <c r="C40" s="77"/>
      <c r="D40" s="60"/>
      <c r="E40" s="57"/>
      <c r="F40" s="76"/>
      <c r="G40" s="77"/>
      <c r="H40" s="60"/>
      <c r="I40" s="66"/>
      <c r="J40" s="76"/>
      <c r="K40" s="77"/>
      <c r="L40" s="79"/>
      <c r="M40" s="66"/>
      <c r="N40" s="76"/>
      <c r="O40" s="77"/>
      <c r="P40" s="78"/>
      <c r="Q40" s="41"/>
      <c r="R40" s="80"/>
      <c r="S40" s="81"/>
      <c r="T40" s="64"/>
      <c r="U40" s="65"/>
      <c r="V40" s="80"/>
      <c r="W40" s="81"/>
      <c r="X40" s="40"/>
    </row>
    <row r="41" spans="1:24" x14ac:dyDescent="0.2">
      <c r="A41" s="57"/>
      <c r="B41" s="82">
        <f>SUM(B37:B40)-SUM(C37:C40)</f>
        <v>0</v>
      </c>
      <c r="C41" s="83"/>
      <c r="D41" s="60"/>
      <c r="E41" s="57"/>
      <c r="F41" s="82"/>
      <c r="G41" s="83">
        <f>SUM(G38:G40)-SUM(F38:F40)</f>
        <v>0</v>
      </c>
      <c r="H41" s="60"/>
      <c r="I41" s="66"/>
      <c r="J41" s="82"/>
      <c r="K41" s="83">
        <f>SUM(K38:K40)-SUM(J38:J40)</f>
        <v>0</v>
      </c>
      <c r="L41" s="79"/>
      <c r="M41" s="66"/>
      <c r="N41" s="82"/>
      <c r="O41" s="83">
        <f>SUM(O38:O40)-SUM(N38:N40)</f>
        <v>0</v>
      </c>
      <c r="P41" s="78"/>
      <c r="Q41" s="41"/>
      <c r="R41" s="80"/>
      <c r="S41" s="81"/>
      <c r="T41" s="64"/>
      <c r="U41" s="65"/>
      <c r="V41" s="80"/>
      <c r="W41" s="81"/>
      <c r="X41" s="40"/>
    </row>
    <row r="42" spans="1:24" x14ac:dyDescent="0.2">
      <c r="A42" s="62"/>
      <c r="B42" s="59"/>
      <c r="C42" s="59"/>
      <c r="D42" s="60"/>
      <c r="E42" s="61"/>
      <c r="F42" s="59"/>
      <c r="G42" s="59"/>
      <c r="H42" s="60"/>
      <c r="I42" s="62"/>
      <c r="J42" s="59"/>
      <c r="K42" s="59"/>
      <c r="L42" s="60"/>
      <c r="M42" s="61"/>
      <c r="N42" s="59"/>
      <c r="O42" s="59"/>
      <c r="Q42" s="35"/>
      <c r="R42" s="80"/>
      <c r="S42" s="81"/>
      <c r="T42" s="64"/>
      <c r="U42" s="65"/>
      <c r="V42" s="80"/>
      <c r="W42" s="81"/>
      <c r="X42" s="40"/>
    </row>
    <row r="43" spans="1:24" x14ac:dyDescent="0.2">
      <c r="Q43" s="35"/>
      <c r="R43" s="84"/>
      <c r="S43" s="85">
        <f>SUM(S38:S42)-SUM(R38:R42)</f>
        <v>0</v>
      </c>
      <c r="T43" s="86"/>
      <c r="U43" s="65"/>
      <c r="V43" s="84">
        <f>SUM(V38:V42)-SUM(W38:W42)</f>
        <v>0</v>
      </c>
      <c r="W43" s="85"/>
      <c r="X43" s="40"/>
    </row>
    <row r="44" spans="1:24" x14ac:dyDescent="0.2">
      <c r="Q44" s="35"/>
    </row>
    <row r="45" spans="1:24" x14ac:dyDescent="0.2">
      <c r="D45" s="87" t="s">
        <v>118</v>
      </c>
      <c r="E45" s="88"/>
      <c r="F45" s="87"/>
      <c r="G45" s="87">
        <f>B12+F9+N9+V9+R33+V33+B41+V43</f>
        <v>922200</v>
      </c>
      <c r="Q45" s="52"/>
    </row>
    <row r="46" spans="1:24" x14ac:dyDescent="0.2">
      <c r="D46" s="87" t="s">
        <v>119</v>
      </c>
      <c r="E46" s="88"/>
      <c r="F46" s="87"/>
      <c r="G46" s="87">
        <f>K9+S9+C21+G21+K21+O21+S21+W21+G33+K33+G41+O41+K41+S43</f>
        <v>922200</v>
      </c>
    </row>
  </sheetData>
  <phoneticPr fontId="0" type="noConversion"/>
  <pageMargins left="0.75" right="0.75" top="1" bottom="1" header="0.5" footer="0.5"/>
  <pageSetup scale="74" orientation="landscape" horizontalDpi="4294967293" verticalDpi="300" r:id="rId1"/>
  <headerFooter alignWithMargins="0">
    <oddHeader>&amp;L&amp;16City of Monroe&amp;C&amp;16General Fund - General Ledger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27"/>
  <sheetViews>
    <sheetView zoomScaleNormal="100" workbookViewId="0">
      <selection activeCell="O20" sqref="O20"/>
    </sheetView>
  </sheetViews>
  <sheetFormatPr defaultColWidth="9.140625" defaultRowHeight="12.75" x14ac:dyDescent="0.2"/>
  <cols>
    <col min="1" max="1" width="9.140625" style="105"/>
    <col min="2" max="2" width="32.5703125" style="105" customWidth="1"/>
    <col min="3" max="3" width="13" style="105" customWidth="1"/>
    <col min="4" max="4" width="12.28515625" style="105" customWidth="1"/>
    <col min="5" max="16384" width="9.140625" style="105"/>
  </cols>
  <sheetData>
    <row r="3" spans="1:12" x14ac:dyDescent="0.2">
      <c r="A3" s="102"/>
      <c r="B3" s="103"/>
      <c r="C3" s="104"/>
      <c r="D3" s="104"/>
      <c r="F3" s="39" t="s">
        <v>11</v>
      </c>
      <c r="G3" s="39"/>
    </row>
    <row r="4" spans="1:12" ht="13.5" thickBot="1" x14ac:dyDescent="0.25">
      <c r="A4" s="102"/>
      <c r="B4" s="106" t="s">
        <v>45</v>
      </c>
      <c r="C4" s="107" t="s">
        <v>20</v>
      </c>
      <c r="D4" s="107" t="s">
        <v>21</v>
      </c>
      <c r="F4" s="39" t="s">
        <v>8</v>
      </c>
      <c r="G4" s="39"/>
    </row>
    <row r="5" spans="1:12" x14ac:dyDescent="0.2">
      <c r="C5" s="108"/>
      <c r="D5" s="108"/>
      <c r="F5" s="47"/>
      <c r="G5" s="45">
        <f>'General Fund T-accounts'!O41</f>
        <v>0</v>
      </c>
      <c r="H5" s="40" t="s">
        <v>46</v>
      </c>
    </row>
    <row r="6" spans="1:12" x14ac:dyDescent="0.2">
      <c r="B6" s="109"/>
      <c r="C6" s="108"/>
      <c r="D6" s="108"/>
      <c r="F6" s="44"/>
      <c r="G6" s="46"/>
      <c r="H6" s="40" t="s">
        <v>47</v>
      </c>
    </row>
    <row r="7" spans="1:12" x14ac:dyDescent="0.2">
      <c r="B7" s="109"/>
      <c r="C7" s="108"/>
      <c r="D7" s="108"/>
      <c r="F7" s="44"/>
      <c r="G7" s="46"/>
      <c r="H7" s="40"/>
    </row>
    <row r="8" spans="1:12" x14ac:dyDescent="0.2">
      <c r="B8" s="109"/>
      <c r="C8" s="108"/>
      <c r="D8" s="108"/>
      <c r="F8" s="44"/>
      <c r="G8" s="46"/>
    </row>
    <row r="9" spans="1:12" x14ac:dyDescent="0.2">
      <c r="B9" s="109"/>
      <c r="C9" s="108"/>
      <c r="D9" s="108"/>
      <c r="F9" s="44"/>
      <c r="G9" s="46"/>
    </row>
    <row r="10" spans="1:12" x14ac:dyDescent="0.2">
      <c r="C10" s="108"/>
      <c r="D10" s="108"/>
      <c r="F10" s="50"/>
      <c r="G10" s="51">
        <f>SUM(G5:G9)-SUM(F5:F9)</f>
        <v>0</v>
      </c>
    </row>
    <row r="11" spans="1:12" x14ac:dyDescent="0.2">
      <c r="B11" s="109"/>
      <c r="C11" s="108"/>
      <c r="D11" s="108"/>
      <c r="E11" s="40"/>
    </row>
    <row r="12" spans="1:12" x14ac:dyDescent="0.2">
      <c r="B12" s="109"/>
      <c r="C12" s="108"/>
      <c r="D12" s="108"/>
      <c r="E12" s="40"/>
    </row>
    <row r="13" spans="1:12" x14ac:dyDescent="0.2">
      <c r="B13" s="109"/>
      <c r="C13" s="108"/>
      <c r="D13" s="108"/>
      <c r="E13" s="41"/>
      <c r="F13" s="39"/>
      <c r="G13" s="39"/>
      <c r="H13" s="110"/>
    </row>
    <row r="14" spans="1:12" x14ac:dyDescent="0.2">
      <c r="B14" s="109"/>
      <c r="C14" s="108"/>
      <c r="D14" s="108"/>
      <c r="E14" s="41"/>
      <c r="F14" s="39" t="s">
        <v>8</v>
      </c>
      <c r="G14" s="39"/>
      <c r="H14" s="40"/>
      <c r="L14" s="111"/>
    </row>
    <row r="15" spans="1:12" x14ac:dyDescent="0.2">
      <c r="B15" s="109"/>
      <c r="C15" s="108"/>
      <c r="D15" s="108"/>
      <c r="E15" s="41"/>
      <c r="F15" s="47"/>
      <c r="G15" s="45">
        <f>'General Fund T-accounts'!G33</f>
        <v>737250</v>
      </c>
      <c r="H15" s="40" t="s">
        <v>46</v>
      </c>
    </row>
    <row r="16" spans="1:12" ht="27" customHeight="1" x14ac:dyDescent="0.2">
      <c r="A16" s="109"/>
      <c r="B16" s="112"/>
      <c r="C16" s="113"/>
      <c r="D16" s="113"/>
      <c r="E16" s="114"/>
      <c r="F16" s="115"/>
      <c r="G16" s="46"/>
      <c r="H16" s="40"/>
    </row>
    <row r="17" spans="1:9" x14ac:dyDescent="0.2">
      <c r="A17" s="109"/>
      <c r="B17" s="109"/>
      <c r="C17" s="113"/>
      <c r="D17" s="113"/>
      <c r="E17" s="114"/>
      <c r="F17" s="44"/>
      <c r="G17" s="46"/>
      <c r="H17" s="40" t="s">
        <v>47</v>
      </c>
    </row>
    <row r="18" spans="1:9" x14ac:dyDescent="0.2">
      <c r="A18" s="109"/>
      <c r="B18" s="109"/>
      <c r="C18" s="113"/>
      <c r="D18" s="113"/>
      <c r="E18" s="114"/>
      <c r="F18" s="44"/>
      <c r="G18" s="46"/>
      <c r="H18" s="40"/>
    </row>
    <row r="19" spans="1:9" x14ac:dyDescent="0.2">
      <c r="C19" s="108"/>
      <c r="D19" s="108"/>
      <c r="E19" s="41"/>
      <c r="F19" s="44"/>
      <c r="G19" s="46"/>
      <c r="H19" s="40"/>
    </row>
    <row r="20" spans="1:9" x14ac:dyDescent="0.2">
      <c r="C20" s="108"/>
      <c r="D20" s="108"/>
      <c r="E20" s="41"/>
      <c r="F20" s="50"/>
      <c r="G20" s="51">
        <f>SUM(G15:G19)-SUM(F15:F19)</f>
        <v>737250</v>
      </c>
      <c r="H20" s="40" t="s">
        <v>48</v>
      </c>
    </row>
    <row r="21" spans="1:9" x14ac:dyDescent="0.2">
      <c r="C21" s="108"/>
      <c r="D21" s="108"/>
    </row>
    <row r="22" spans="1:9" x14ac:dyDescent="0.2">
      <c r="B22" s="109" t="s">
        <v>49</v>
      </c>
      <c r="C22" s="108"/>
      <c r="D22" s="108"/>
    </row>
    <row r="23" spans="1:9" x14ac:dyDescent="0.2">
      <c r="C23" s="108"/>
      <c r="D23" s="108"/>
    </row>
    <row r="24" spans="1:9" x14ac:dyDescent="0.2">
      <c r="A24" s="116"/>
      <c r="B24" s="117"/>
      <c r="C24" s="118" t="s">
        <v>50</v>
      </c>
      <c r="D24" s="119" t="s">
        <v>51</v>
      </c>
      <c r="E24" s="119" t="s">
        <v>52</v>
      </c>
      <c r="F24" s="119" t="s">
        <v>53</v>
      </c>
      <c r="G24" s="119" t="s">
        <v>54</v>
      </c>
      <c r="H24" s="119" t="s">
        <v>55</v>
      </c>
      <c r="I24" s="116"/>
    </row>
    <row r="25" spans="1:9" x14ac:dyDescent="0.2">
      <c r="B25" s="120" t="s">
        <v>56</v>
      </c>
      <c r="C25" s="121"/>
      <c r="D25" s="121"/>
      <c r="E25" s="121"/>
      <c r="F25" s="121"/>
      <c r="G25" s="121"/>
      <c r="H25" s="121">
        <f>SUM(C25:G25)</f>
        <v>0</v>
      </c>
    </row>
    <row r="26" spans="1:9" x14ac:dyDescent="0.2">
      <c r="C26" s="108"/>
      <c r="D26" s="108"/>
    </row>
    <row r="27" spans="1:9" x14ac:dyDescent="0.2">
      <c r="C27" s="108"/>
      <c r="D27" s="108"/>
    </row>
  </sheetData>
  <phoneticPr fontId="0" type="noConversion"/>
  <pageMargins left="0.75" right="0.75" top="1" bottom="1" header="0.5" footer="0.5"/>
  <pageSetup orientation="landscape" horizontalDpi="4294967293" verticalDpi="300" r:id="rId1"/>
  <headerFooter alignWithMargins="0">
    <oddHeader>&amp;L&amp;14City of Monroe&amp;C&amp;14General Fund - Closing Entries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1"/>
  <sheetViews>
    <sheetView topLeftCell="A20" zoomScaleNormal="100" workbookViewId="0">
      <selection activeCell="D33" sqref="A1:D33"/>
    </sheetView>
  </sheetViews>
  <sheetFormatPr defaultRowHeight="12.75" x14ac:dyDescent="0.2"/>
  <cols>
    <col min="1" max="1" width="39.7109375" customWidth="1"/>
    <col min="2" max="3" width="14.7109375" customWidth="1"/>
    <col min="4" max="4" width="11.140625" customWidth="1"/>
    <col min="6" max="6" width="13" customWidth="1"/>
    <col min="8" max="8" width="11.85546875" customWidth="1"/>
    <col min="9" max="9" width="42.28515625" customWidth="1"/>
    <col min="10" max="14" width="38.140625" customWidth="1"/>
  </cols>
  <sheetData>
    <row r="1" spans="1:9" ht="15.75" x14ac:dyDescent="0.25">
      <c r="A1" s="20"/>
      <c r="B1" s="21"/>
      <c r="C1" s="20"/>
      <c r="D1" s="20"/>
      <c r="E1" s="20"/>
    </row>
    <row r="2" spans="1:9" ht="15.75" x14ac:dyDescent="0.25">
      <c r="A2" s="17" t="s">
        <v>72</v>
      </c>
      <c r="B2" s="14"/>
      <c r="C2" s="12"/>
      <c r="D2" s="12"/>
      <c r="E2" s="12"/>
    </row>
    <row r="3" spans="1:9" ht="15.75" x14ac:dyDescent="0.25">
      <c r="A3" s="12" t="s">
        <v>90</v>
      </c>
      <c r="B3" s="95">
        <f t="shared" ref="B3:B8" si="0">B53</f>
        <v>6657500</v>
      </c>
      <c r="C3" s="12"/>
      <c r="D3" s="12"/>
      <c r="E3" s="12"/>
      <c r="I3" s="98" t="s">
        <v>122</v>
      </c>
    </row>
    <row r="4" spans="1:9" ht="15.75" x14ac:dyDescent="0.25">
      <c r="A4" s="12" t="s">
        <v>76</v>
      </c>
      <c r="B4" s="96">
        <f t="shared" si="0"/>
        <v>2942000</v>
      </c>
      <c r="C4" s="12"/>
      <c r="D4" s="12"/>
      <c r="E4" s="12"/>
    </row>
    <row r="5" spans="1:9" ht="15.75" x14ac:dyDescent="0.25">
      <c r="A5" s="12" t="s">
        <v>91</v>
      </c>
      <c r="B5" s="96">
        <f t="shared" si="0"/>
        <v>16100</v>
      </c>
      <c r="C5" s="12"/>
      <c r="D5" s="12"/>
      <c r="E5" s="12"/>
    </row>
    <row r="6" spans="1:9" ht="15.75" x14ac:dyDescent="0.25">
      <c r="A6" s="12" t="s">
        <v>92</v>
      </c>
      <c r="B6" s="96">
        <f t="shared" si="0"/>
        <v>800000</v>
      </c>
      <c r="C6" s="12"/>
      <c r="D6" s="12"/>
      <c r="E6" s="12"/>
    </row>
    <row r="7" spans="1:9" ht="15.75" x14ac:dyDescent="0.25">
      <c r="A7" s="12" t="s">
        <v>93</v>
      </c>
      <c r="B7" s="96">
        <f t="shared" si="0"/>
        <v>332000</v>
      </c>
      <c r="C7" s="12"/>
      <c r="D7" s="12"/>
      <c r="E7" s="12"/>
    </row>
    <row r="8" spans="1:9" ht="15.75" x14ac:dyDescent="0.25">
      <c r="A8" s="12" t="s">
        <v>94</v>
      </c>
      <c r="B8" s="96">
        <f t="shared" si="0"/>
        <v>350000</v>
      </c>
      <c r="C8" s="12"/>
      <c r="D8" s="12"/>
      <c r="E8" s="12"/>
    </row>
    <row r="9" spans="1:9" ht="15.75" x14ac:dyDescent="0.25">
      <c r="A9" s="12"/>
      <c r="B9" s="22"/>
      <c r="C9" s="12"/>
      <c r="D9" s="12"/>
      <c r="E9" s="12"/>
    </row>
    <row r="10" spans="1:9" ht="15.75" x14ac:dyDescent="0.25">
      <c r="A10" s="12" t="s">
        <v>95</v>
      </c>
      <c r="B10" s="12"/>
      <c r="C10" s="23">
        <f>SUM(B3:B9)</f>
        <v>11097600</v>
      </c>
      <c r="D10" s="12"/>
      <c r="E10" s="12"/>
      <c r="F10" s="99">
        <f>C10-'General Fund T-accounts'!K33</f>
        <v>11097600</v>
      </c>
    </row>
    <row r="11" spans="1:9" ht="15.75" x14ac:dyDescent="0.25">
      <c r="A11" s="12"/>
      <c r="B11" s="14"/>
      <c r="C11" s="12"/>
      <c r="D11" s="12"/>
      <c r="E11" s="12"/>
      <c r="F11" s="100"/>
    </row>
    <row r="12" spans="1:9" ht="15.75" x14ac:dyDescent="0.25">
      <c r="A12" s="17" t="s">
        <v>73</v>
      </c>
      <c r="B12" s="14"/>
      <c r="C12" s="12"/>
      <c r="D12" s="12"/>
      <c r="E12" s="12"/>
      <c r="F12" s="100"/>
    </row>
    <row r="13" spans="1:9" ht="15.75" x14ac:dyDescent="0.25">
      <c r="A13" s="12" t="s">
        <v>96</v>
      </c>
      <c r="B13" s="12"/>
      <c r="C13" s="12"/>
      <c r="D13" s="12"/>
      <c r="E13" s="12"/>
      <c r="F13" s="100"/>
    </row>
    <row r="14" spans="1:9" ht="15.75" x14ac:dyDescent="0.25">
      <c r="A14" s="12" t="s">
        <v>97</v>
      </c>
      <c r="B14" s="95">
        <f>B62</f>
        <v>1646900</v>
      </c>
      <c r="C14" s="12"/>
      <c r="D14" s="12"/>
      <c r="E14" s="12"/>
      <c r="F14" s="100"/>
    </row>
    <row r="15" spans="1:9" ht="15.75" x14ac:dyDescent="0.25">
      <c r="A15" s="12" t="s">
        <v>98</v>
      </c>
      <c r="B15" s="97">
        <f>B63</f>
        <v>3026900</v>
      </c>
      <c r="C15" s="12"/>
      <c r="D15" s="12"/>
      <c r="E15" s="12"/>
      <c r="F15" s="100"/>
    </row>
    <row r="16" spans="1:9" ht="15.75" x14ac:dyDescent="0.25">
      <c r="A16" s="12" t="s">
        <v>99</v>
      </c>
      <c r="B16" s="97">
        <f t="shared" ref="B16:B21" si="1">B64</f>
        <v>1441400</v>
      </c>
      <c r="C16" s="12"/>
      <c r="D16" s="12"/>
      <c r="E16" s="12"/>
      <c r="F16" s="100"/>
    </row>
    <row r="17" spans="1:9" ht="15.75" x14ac:dyDescent="0.25">
      <c r="A17" s="12" t="s">
        <v>100</v>
      </c>
      <c r="B17" s="97">
        <f t="shared" si="1"/>
        <v>591400</v>
      </c>
      <c r="C17" s="12"/>
      <c r="D17" s="12"/>
      <c r="E17" s="12"/>
      <c r="F17" s="100"/>
    </row>
    <row r="18" spans="1:9" ht="15.75" x14ac:dyDescent="0.25">
      <c r="A18" s="12" t="s">
        <v>101</v>
      </c>
      <c r="B18" s="97">
        <f t="shared" si="1"/>
        <v>724100</v>
      </c>
      <c r="C18" s="12"/>
      <c r="D18" s="12"/>
      <c r="E18" s="12"/>
      <c r="F18" s="100"/>
    </row>
    <row r="19" spans="1:9" ht="15.75" x14ac:dyDescent="0.25">
      <c r="A19" s="12" t="s">
        <v>102</v>
      </c>
      <c r="B19" s="97">
        <f t="shared" si="1"/>
        <v>374300</v>
      </c>
      <c r="C19" s="12"/>
      <c r="D19" s="12"/>
      <c r="E19" s="12"/>
      <c r="F19" s="100"/>
    </row>
    <row r="20" spans="1:9" ht="15.75" x14ac:dyDescent="0.25">
      <c r="A20" s="12" t="s">
        <v>103</v>
      </c>
      <c r="B20" s="97">
        <f t="shared" si="1"/>
        <v>917300</v>
      </c>
      <c r="C20" s="12"/>
      <c r="D20" s="12"/>
      <c r="E20" s="12"/>
      <c r="F20" s="100"/>
    </row>
    <row r="21" spans="1:9" ht="15.75" x14ac:dyDescent="0.25">
      <c r="A21" s="12" t="s">
        <v>104</v>
      </c>
      <c r="B21" s="97">
        <f t="shared" si="1"/>
        <v>492800</v>
      </c>
      <c r="C21" s="12"/>
      <c r="D21" s="12"/>
      <c r="E21" s="12"/>
      <c r="F21" s="100"/>
    </row>
    <row r="22" spans="1:9" ht="15.75" x14ac:dyDescent="0.25">
      <c r="A22" s="12" t="s">
        <v>105</v>
      </c>
      <c r="B22" s="24"/>
      <c r="C22" s="25">
        <f>SUM(B14:B21)</f>
        <v>9215100</v>
      </c>
      <c r="D22" s="12"/>
      <c r="E22" s="12"/>
      <c r="F22" s="101">
        <f>C22-'General Fund T-accounts'!R33</f>
        <v>9215100</v>
      </c>
    </row>
    <row r="23" spans="1:9" ht="15.75" x14ac:dyDescent="0.25">
      <c r="A23" s="12"/>
      <c r="B23" s="14"/>
      <c r="C23" s="12"/>
      <c r="D23" s="12"/>
      <c r="E23" s="12"/>
      <c r="F23" s="100"/>
    </row>
    <row r="24" spans="1:9" ht="29.25" customHeight="1" x14ac:dyDescent="0.25">
      <c r="A24" s="27" t="s">
        <v>106</v>
      </c>
      <c r="B24" s="27"/>
      <c r="C24" s="22">
        <f>C10-C22</f>
        <v>1882500</v>
      </c>
      <c r="D24" s="12"/>
      <c r="E24" s="12"/>
    </row>
    <row r="25" spans="1:9" ht="15.75" x14ac:dyDescent="0.25">
      <c r="A25" s="12"/>
      <c r="B25" s="14"/>
      <c r="C25" s="12"/>
      <c r="D25" s="12"/>
      <c r="E25" s="12"/>
    </row>
    <row r="26" spans="1:9" ht="15.75" x14ac:dyDescent="0.25">
      <c r="A26" s="17" t="s">
        <v>107</v>
      </c>
      <c r="B26" s="14"/>
      <c r="C26" s="12"/>
      <c r="D26" s="12"/>
      <c r="E26" s="12"/>
    </row>
    <row r="27" spans="1:9" ht="15.75" x14ac:dyDescent="0.25">
      <c r="A27" s="12" t="s">
        <v>108</v>
      </c>
      <c r="B27" s="12"/>
      <c r="C27" s="93"/>
      <c r="D27" s="12"/>
      <c r="E27" s="12"/>
      <c r="I27" s="94" t="s">
        <v>123</v>
      </c>
    </row>
    <row r="28" spans="1:9" ht="15.75" x14ac:dyDescent="0.25">
      <c r="A28" s="12" t="s">
        <v>109</v>
      </c>
      <c r="B28" s="12"/>
      <c r="C28" s="26">
        <f>SUM(C27:C27)</f>
        <v>0</v>
      </c>
      <c r="D28" s="12"/>
      <c r="E28" s="12"/>
    </row>
    <row r="29" spans="1:9" ht="15.75" x14ac:dyDescent="0.25">
      <c r="A29" s="12"/>
      <c r="B29" s="12"/>
      <c r="C29" s="14"/>
      <c r="D29" s="12"/>
      <c r="E29" s="12"/>
    </row>
    <row r="30" spans="1:9" ht="15.75" x14ac:dyDescent="0.25">
      <c r="A30" s="12" t="s">
        <v>110</v>
      </c>
      <c r="B30" s="12"/>
      <c r="C30" s="14">
        <f>C24+C28</f>
        <v>1882500</v>
      </c>
      <c r="D30" s="12"/>
      <c r="E30" s="12"/>
    </row>
    <row r="31" spans="1:9" ht="15.75" x14ac:dyDescent="0.25">
      <c r="A31" s="12" t="s">
        <v>111</v>
      </c>
      <c r="B31" s="12"/>
      <c r="C31" s="93"/>
      <c r="D31" s="12"/>
      <c r="E31" s="12"/>
    </row>
    <row r="32" spans="1:9" ht="16.5" thickBot="1" x14ac:dyDescent="0.3">
      <c r="A32" s="12" t="s">
        <v>112</v>
      </c>
      <c r="B32" s="12"/>
      <c r="C32" s="16">
        <f>SUM(C30:C31)</f>
        <v>1882500</v>
      </c>
      <c r="D32" s="12"/>
      <c r="E32" s="12"/>
    </row>
    <row r="33" spans="1:5" ht="16.5" thickTop="1" x14ac:dyDescent="0.25">
      <c r="A33" s="12"/>
      <c r="B33" s="14"/>
      <c r="C33" s="12"/>
      <c r="D33" s="12"/>
      <c r="E33" s="12"/>
    </row>
    <row r="34" spans="1:5" ht="15.75" x14ac:dyDescent="0.25">
      <c r="A34" s="12"/>
      <c r="B34" s="14"/>
      <c r="C34" s="12"/>
      <c r="D34" s="12"/>
      <c r="E34" s="12"/>
    </row>
    <row r="51" spans="1:2" x14ac:dyDescent="0.2">
      <c r="A51" t="s">
        <v>113</v>
      </c>
    </row>
    <row r="52" spans="1:2" ht="15.75" x14ac:dyDescent="0.25">
      <c r="A52" s="122" t="s">
        <v>72</v>
      </c>
      <c r="B52" s="122"/>
    </row>
    <row r="53" spans="1:2" ht="15.75" x14ac:dyDescent="0.25">
      <c r="A53" s="28" t="s">
        <v>74</v>
      </c>
      <c r="B53" s="29">
        <v>6657500</v>
      </c>
    </row>
    <row r="54" spans="1:2" ht="15.75" x14ac:dyDescent="0.25">
      <c r="A54" s="28" t="s">
        <v>76</v>
      </c>
      <c r="B54" s="30">
        <v>2942000</v>
      </c>
    </row>
    <row r="55" spans="1:2" ht="14.25" customHeight="1" x14ac:dyDescent="0.25">
      <c r="A55" s="31" t="s">
        <v>78</v>
      </c>
      <c r="B55" s="30">
        <v>16100</v>
      </c>
    </row>
    <row r="56" spans="1:2" ht="15.75" x14ac:dyDescent="0.25">
      <c r="A56" s="28" t="s">
        <v>80</v>
      </c>
      <c r="B56" s="30">
        <v>800000</v>
      </c>
    </row>
    <row r="57" spans="1:2" ht="15.75" x14ac:dyDescent="0.25">
      <c r="A57" s="31" t="s">
        <v>82</v>
      </c>
      <c r="B57" s="30">
        <v>332000</v>
      </c>
    </row>
    <row r="58" spans="1:2" ht="16.5" thickBot="1" x14ac:dyDescent="0.3">
      <c r="A58" s="28" t="s">
        <v>84</v>
      </c>
      <c r="B58" s="32">
        <v>350000</v>
      </c>
    </row>
    <row r="59" spans="1:2" ht="16.5" thickBot="1" x14ac:dyDescent="0.3">
      <c r="A59" s="28" t="s">
        <v>86</v>
      </c>
      <c r="B59" s="33">
        <f>SUM(B53:B58)</f>
        <v>11097600</v>
      </c>
    </row>
    <row r="60" spans="1:2" ht="16.5" thickTop="1" x14ac:dyDescent="0.25">
      <c r="A60" s="28"/>
      <c r="B60" s="28"/>
    </row>
    <row r="61" spans="1:2" ht="15.75" x14ac:dyDescent="0.25">
      <c r="A61" s="122" t="s">
        <v>73</v>
      </c>
      <c r="B61" s="122"/>
    </row>
    <row r="62" spans="1:2" ht="15.75" x14ac:dyDescent="0.25">
      <c r="A62" s="28" t="s">
        <v>75</v>
      </c>
      <c r="B62" s="29">
        <v>1646900</v>
      </c>
    </row>
    <row r="63" spans="1:2" ht="15.75" x14ac:dyDescent="0.25">
      <c r="A63" s="28" t="s">
        <v>77</v>
      </c>
      <c r="B63" s="30">
        <v>3026900</v>
      </c>
    </row>
    <row r="64" spans="1:2" ht="15.75" x14ac:dyDescent="0.25">
      <c r="A64" s="28" t="s">
        <v>79</v>
      </c>
      <c r="B64" s="30">
        <v>1441400</v>
      </c>
    </row>
    <row r="65" spans="1:2" ht="15.75" x14ac:dyDescent="0.25">
      <c r="A65" s="28" t="s">
        <v>81</v>
      </c>
      <c r="B65" s="30">
        <v>591400</v>
      </c>
    </row>
    <row r="66" spans="1:2" ht="15.75" x14ac:dyDescent="0.25">
      <c r="A66" s="28" t="s">
        <v>83</v>
      </c>
      <c r="B66" s="30">
        <v>724100</v>
      </c>
    </row>
    <row r="67" spans="1:2" ht="15.75" x14ac:dyDescent="0.25">
      <c r="A67" s="28" t="s">
        <v>85</v>
      </c>
      <c r="B67" s="30">
        <v>374300</v>
      </c>
    </row>
    <row r="68" spans="1:2" ht="15.75" x14ac:dyDescent="0.25">
      <c r="A68" s="28" t="s">
        <v>87</v>
      </c>
      <c r="B68" s="30">
        <v>917300</v>
      </c>
    </row>
    <row r="69" spans="1:2" ht="16.5" thickBot="1" x14ac:dyDescent="0.3">
      <c r="A69" s="28" t="s">
        <v>88</v>
      </c>
      <c r="B69" s="32">
        <v>492800</v>
      </c>
    </row>
    <row r="70" spans="1:2" ht="16.5" thickBot="1" x14ac:dyDescent="0.3">
      <c r="A70" s="28" t="s">
        <v>89</v>
      </c>
      <c r="B70" s="33">
        <f>SUM(B62:B69)</f>
        <v>9215100</v>
      </c>
    </row>
    <row r="71" spans="1:2" ht="13.5" thickTop="1" x14ac:dyDescent="0.2">
      <c r="A71" s="34"/>
      <c r="B71" s="34"/>
    </row>
  </sheetData>
  <mergeCells count="2">
    <mergeCell ref="A52:B52"/>
    <mergeCell ref="A61:B61"/>
  </mergeCells>
  <phoneticPr fontId="18" type="noConversion"/>
  <pageMargins left="0.75" right="0.75" top="1.55" bottom="1" header="0.5" footer="0.5"/>
  <pageSetup orientation="portrait" horizontalDpi="4294967293" verticalDpi="300" r:id="rId1"/>
  <headerFooter alignWithMargins="0">
    <oddHeader>&amp;L&amp;"Times New Roman,Regular"&amp;14City of Monroe
Statement of Revenues, Expenditures and Changes in Fund Balance
General Fund
For the year ended December 31, 2017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8"/>
  <sheetViews>
    <sheetView tabSelected="1" zoomScaleNormal="100" workbookViewId="0">
      <selection activeCell="I17" sqref="I17"/>
    </sheetView>
  </sheetViews>
  <sheetFormatPr defaultColWidth="9.140625" defaultRowHeight="15.75" x14ac:dyDescent="0.25"/>
  <cols>
    <col min="1" max="1" width="31.42578125" style="12" customWidth="1"/>
    <col min="2" max="2" width="9.140625" style="12"/>
    <col min="3" max="3" width="9.140625" style="14"/>
    <col min="4" max="4" width="11" style="14" bestFit="1" customWidth="1"/>
    <col min="5" max="5" width="12.7109375" style="14" customWidth="1"/>
    <col min="6" max="11" width="9.140625" style="12"/>
    <col min="12" max="12" width="29.5703125" style="12" customWidth="1"/>
    <col min="13" max="16384" width="9.140625" style="12"/>
  </cols>
  <sheetData>
    <row r="1" spans="1:12" x14ac:dyDescent="0.25">
      <c r="C1" s="13" t="s">
        <v>57</v>
      </c>
    </row>
    <row r="2" spans="1:12" x14ac:dyDescent="0.25">
      <c r="A2" s="12" t="s">
        <v>17</v>
      </c>
      <c r="E2" s="91"/>
    </row>
    <row r="3" spans="1:12" x14ac:dyDescent="0.25">
      <c r="A3" s="12" t="s">
        <v>58</v>
      </c>
      <c r="D3" s="91"/>
      <c r="L3" s="94" t="s">
        <v>123</v>
      </c>
    </row>
    <row r="4" spans="1:12" x14ac:dyDescent="0.25">
      <c r="A4" s="12" t="s">
        <v>59</v>
      </c>
      <c r="D4" s="92"/>
      <c r="E4" s="14">
        <f>D3+D4</f>
        <v>0</v>
      </c>
    </row>
    <row r="5" spans="1:12" ht="37.5" customHeight="1" x14ac:dyDescent="0.25">
      <c r="A5" s="12" t="s">
        <v>60</v>
      </c>
      <c r="D5" s="93"/>
    </row>
    <row r="6" spans="1:12" x14ac:dyDescent="0.25">
      <c r="A6" s="12" t="s">
        <v>61</v>
      </c>
      <c r="D6" s="92"/>
      <c r="E6" s="14">
        <f>D5+D6</f>
        <v>0</v>
      </c>
    </row>
    <row r="7" spans="1:12" ht="25.5" customHeight="1" x14ac:dyDescent="0.25">
      <c r="A7" s="12" t="s">
        <v>62</v>
      </c>
      <c r="E7" s="93"/>
    </row>
    <row r="8" spans="1:12" ht="16.5" thickBot="1" x14ac:dyDescent="0.3">
      <c r="A8" s="12" t="s">
        <v>63</v>
      </c>
      <c r="E8" s="16">
        <f>SUM(E2:E7)</f>
        <v>0</v>
      </c>
    </row>
    <row r="9" spans="1:12" ht="16.5" thickTop="1" x14ac:dyDescent="0.25"/>
    <row r="10" spans="1:12" x14ac:dyDescent="0.25">
      <c r="B10" s="10" t="s">
        <v>64</v>
      </c>
      <c r="C10" s="10"/>
      <c r="D10" s="10"/>
    </row>
    <row r="11" spans="1:12" x14ac:dyDescent="0.25">
      <c r="A11" s="17" t="s">
        <v>65</v>
      </c>
    </row>
    <row r="12" spans="1:12" x14ac:dyDescent="0.25">
      <c r="A12" s="12" t="s">
        <v>18</v>
      </c>
      <c r="D12" s="91"/>
    </row>
    <row r="13" spans="1:12" x14ac:dyDescent="0.25">
      <c r="A13" s="12" t="s">
        <v>66</v>
      </c>
      <c r="D13" s="92"/>
    </row>
    <row r="14" spans="1:12" x14ac:dyDescent="0.25">
      <c r="A14" s="12" t="s">
        <v>67</v>
      </c>
      <c r="E14" s="15">
        <f>D12+D13</f>
        <v>0</v>
      </c>
    </row>
    <row r="15" spans="1:12" x14ac:dyDescent="0.25">
      <c r="E15" s="15"/>
    </row>
    <row r="16" spans="1:12" x14ac:dyDescent="0.25">
      <c r="A16" s="17" t="s">
        <v>116</v>
      </c>
      <c r="E16" s="15"/>
    </row>
    <row r="17" spans="1:5" x14ac:dyDescent="0.25">
      <c r="A17" s="12" t="s">
        <v>90</v>
      </c>
      <c r="E17" s="93"/>
    </row>
    <row r="18" spans="1:5" ht="24.6" customHeight="1" x14ac:dyDescent="0.25">
      <c r="A18" s="17" t="s">
        <v>68</v>
      </c>
    </row>
    <row r="19" spans="1:5" x14ac:dyDescent="0.25">
      <c r="A19" s="12" t="s">
        <v>70</v>
      </c>
      <c r="D19" s="93"/>
    </row>
    <row r="20" spans="1:5" x14ac:dyDescent="0.25">
      <c r="A20" s="12" t="s">
        <v>71</v>
      </c>
      <c r="D20" s="92"/>
    </row>
    <row r="21" spans="1:5" x14ac:dyDescent="0.25">
      <c r="A21" s="12" t="s">
        <v>69</v>
      </c>
      <c r="E21" s="14">
        <f>D19+D20</f>
        <v>0</v>
      </c>
    </row>
    <row r="23" spans="1:5" ht="16.5" thickBot="1" x14ac:dyDescent="0.3">
      <c r="A23" s="12" t="s">
        <v>117</v>
      </c>
      <c r="E23" s="16">
        <f>SUM(E12:E22)</f>
        <v>0</v>
      </c>
    </row>
    <row r="24" spans="1:5" ht="16.5" thickTop="1" x14ac:dyDescent="0.25"/>
    <row r="29" spans="1:5" x14ac:dyDescent="0.25">
      <c r="E29" s="14">
        <f>E8-E23</f>
        <v>0</v>
      </c>
    </row>
    <row r="38" spans="1:5" x14ac:dyDescent="0.25">
      <c r="A38" s="18"/>
      <c r="B38" s="18"/>
      <c r="C38" s="19"/>
      <c r="D38" s="19"/>
      <c r="E38" s="19"/>
    </row>
  </sheetData>
  <phoneticPr fontId="18" type="noConversion"/>
  <pageMargins left="0.75" right="0.75" top="1.51" bottom="1" header="0.5" footer="0.5"/>
  <pageSetup orientation="portrait" horizontalDpi="4294967293" verticalDpi="300" r:id="rId1"/>
  <headerFooter alignWithMargins="0">
    <oddHeader>&amp;L&amp;"Times New Roman,Regular"&amp;14City of Monroe
General Fund
Balance Sheet
As of December 31,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 Journal Entries</vt:lpstr>
      <vt:lpstr>General Fund T-accounts</vt:lpstr>
      <vt:lpstr>Closing Entries</vt:lpstr>
      <vt:lpstr>Stmt of revenues &amp; expenditures</vt:lpstr>
      <vt:lpstr>Balance Sheet</vt:lpstr>
      <vt:lpstr>'Balance Sheet'!Print_Area</vt:lpstr>
      <vt:lpstr>'Closing Entries'!Print_Area</vt:lpstr>
      <vt:lpstr>'General Fund Journal Entries'!Print_Area</vt:lpstr>
      <vt:lpstr>'General Fund T-accounts'!Print_Area</vt:lpstr>
      <vt:lpstr>'Stmt of revenues &amp; expenditures'!Print_Area</vt:lpstr>
    </vt:vector>
  </TitlesOfParts>
  <Company>James Madison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Copley, Paul - copleypa</dc:creator>
  <cp:lastModifiedBy>wetinj</cp:lastModifiedBy>
  <cp:lastPrinted>2016-08-17T12:40:39Z</cp:lastPrinted>
  <dcterms:created xsi:type="dcterms:W3CDTF">2010-02-05T17:59:51Z</dcterms:created>
  <dcterms:modified xsi:type="dcterms:W3CDTF">2018-03-15T16:43:15Z</dcterms:modified>
</cp:coreProperties>
</file>